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M 2021\BẦU CỬ\UB BAU CU TINH\BẦU CỬ HOÀN THÀNH - 2021-2026\"/>
    </mc:Choice>
  </mc:AlternateContent>
  <bookViews>
    <workbookView xWindow="0" yWindow="0" windowWidth="23040" windowHeight="9195" activeTab="1"/>
  </bookViews>
  <sheets>
    <sheet name="HDND tỉnh (ưu tiên)" sheetId="4" r:id="rId1"/>
    <sheet name="HDND tỉnh (ABC)" sheetId="5" r:id="rId2"/>
  </sheets>
  <externalReferences>
    <externalReference r:id="rId3"/>
  </externalReferences>
  <definedNames>
    <definedName name="_xlnm._FilterDatabase" localSheetId="1" hidden="1">'HDND tỉnh (ABC)'!$A$8:$W$60</definedName>
    <definedName name="_xlnm._FilterDatabase" localSheetId="0" hidden="1">'HDND tỉnh (ưu tiên)'!$A$7:$V$103</definedName>
    <definedName name="DMdantoc" localSheetId="1">'[1]Dân tộc'!#REF!</definedName>
    <definedName name="DMdantoc" localSheetId="0">'[1]Dân tộc'!#REF!</definedName>
    <definedName name="DMdantoc">'[1]Dân tộc'!#REF!</definedName>
    <definedName name="_xlnm.Print_Titles" localSheetId="1">'HDND tỉnh (ABC)'!$7:$8</definedName>
    <definedName name="_xlnm.Print_Titles" localSheetId="0">'HDND tỉnh (ưu tiên)'!$6:$7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62" i="5" l="1"/>
  <c r="V28" i="4" l="1"/>
  <c r="V104" i="4"/>
  <c r="W104" i="4"/>
  <c r="V58" i="4" l="1"/>
  <c r="V55" i="4"/>
  <c r="V101" i="4"/>
  <c r="V100" i="4"/>
  <c r="V99" i="4"/>
  <c r="V98" i="4"/>
  <c r="V97" i="4"/>
  <c r="V95" i="4"/>
  <c r="V94" i="4"/>
  <c r="V92" i="4"/>
  <c r="V91" i="4"/>
  <c r="V90" i="4"/>
  <c r="V89" i="4"/>
  <c r="V88" i="4"/>
  <c r="V87" i="4"/>
  <c r="V86" i="4"/>
  <c r="V85" i="4"/>
  <c r="V84" i="4"/>
  <c r="V83" i="4"/>
  <c r="V81" i="4"/>
  <c r="V80" i="4"/>
  <c r="V79" i="4"/>
  <c r="V78" i="4"/>
  <c r="V76" i="4"/>
  <c r="V75" i="4"/>
  <c r="V74" i="4"/>
  <c r="V72" i="4"/>
  <c r="V71" i="4"/>
  <c r="V70" i="4"/>
  <c r="V68" i="4"/>
  <c r="V67" i="4"/>
  <c r="V66" i="4"/>
  <c r="V65" i="4"/>
  <c r="V64" i="4"/>
  <c r="V63" i="4"/>
  <c r="V62" i="4"/>
  <c r="V61" i="4"/>
  <c r="V60" i="4"/>
  <c r="V59" i="4"/>
  <c r="V57" i="4"/>
  <c r="V56" i="4"/>
  <c r="V54" i="4"/>
  <c r="V53" i="4"/>
  <c r="V52" i="4"/>
  <c r="V51" i="4"/>
  <c r="V50" i="4"/>
  <c r="V49" i="4"/>
  <c r="V48" i="4"/>
  <c r="V47" i="4"/>
  <c r="V46" i="4"/>
  <c r="V44" i="4"/>
  <c r="V43" i="4"/>
  <c r="V42" i="4"/>
  <c r="V41" i="4"/>
  <c r="V40" i="4"/>
  <c r="V39" i="4"/>
  <c r="V38" i="4"/>
  <c r="V37" i="4"/>
  <c r="V36" i="4"/>
  <c r="V35" i="4"/>
  <c r="V34" i="4"/>
  <c r="V33" i="4"/>
  <c r="V32" i="4"/>
  <c r="V31" i="4"/>
  <c r="V30" i="4"/>
  <c r="V27" i="4"/>
  <c r="V26" i="4"/>
  <c r="V25" i="4"/>
  <c r="V24" i="4"/>
  <c r="V23" i="4"/>
  <c r="V22" i="4"/>
  <c r="V20" i="4"/>
  <c r="V19" i="4"/>
  <c r="V18" i="4"/>
  <c r="V17" i="4"/>
  <c r="V16" i="4"/>
  <c r="V15" i="4"/>
  <c r="V14" i="4"/>
  <c r="V13" i="4"/>
  <c r="V12" i="4"/>
  <c r="V11" i="4"/>
  <c r="V10" i="4"/>
  <c r="V103" i="4"/>
  <c r="V9" i="4"/>
  <c r="U105" i="4" l="1"/>
</calcChain>
</file>

<file path=xl/sharedStrings.xml><?xml version="1.0" encoding="utf-8"?>
<sst xmlns="http://schemas.openxmlformats.org/spreadsheetml/2006/main" count="2395" uniqueCount="881">
  <si>
    <t>STT</t>
  </si>
  <si>
    <t>Họ và tên</t>
  </si>
  <si>
    <t>Ngày, tháng, năm sinh</t>
  </si>
  <si>
    <t>Giới tính</t>
  </si>
  <si>
    <t>Quốc tịch</t>
  </si>
  <si>
    <t>Dân tộc</t>
  </si>
  <si>
    <t>Tôn giáo</t>
  </si>
  <si>
    <t>Quê quán</t>
  </si>
  <si>
    <t xml:space="preserve">Nơi ở hiện nay </t>
  </si>
  <si>
    <t>Trình độ hiện nay</t>
  </si>
  <si>
    <t>Nghề nghiệp, chức vụ</t>
  </si>
  <si>
    <t>Nơi công tác</t>
  </si>
  <si>
    <t xml:space="preserve">Ngày vào Đảng 
(nếu có) </t>
  </si>
  <si>
    <t>Đại biểu HĐND nhiệm kỳ
(nếu có)</t>
  </si>
  <si>
    <t>Ghi chú</t>
  </si>
  <si>
    <t>Giáo dục phổ thông</t>
  </si>
  <si>
    <t>Chuyên môn, nghiệp vụ</t>
  </si>
  <si>
    <t>Học hàm, học vị</t>
  </si>
  <si>
    <t>Lý luận chính trị</t>
  </si>
  <si>
    <t>Ngoại ngữ</t>
  </si>
  <si>
    <t>Nguyễn Thị Loan</t>
  </si>
  <si>
    <t>04/7/1979</t>
  </si>
  <si>
    <t>Nữ</t>
  </si>
  <si>
    <t>Việt Nam</t>
  </si>
  <si>
    <t>Kinh</t>
  </si>
  <si>
    <t>Không</t>
  </si>
  <si>
    <t>Cử nhân Kinh tế</t>
  </si>
  <si>
    <t>Trung cấp</t>
  </si>
  <si>
    <t>Chứng chỉ Anh văn trình độ B</t>
  </si>
  <si>
    <t>Liên minh hợp xã tỉnh Bà Rịa-Vũng Tàu</t>
  </si>
  <si>
    <t>21/01/2009</t>
  </si>
  <si>
    <t>Nam</t>
  </si>
  <si>
    <t>Cao cấp</t>
  </si>
  <si>
    <t>Lê Hồng Ngọc</t>
  </si>
  <si>
    <t>09/08/1971</t>
  </si>
  <si>
    <t xml:space="preserve">Nam </t>
  </si>
  <si>
    <t>Xã Long phước, Thành phố Bà Rịa, tỉnh Bà Rịa - Vũng Tàu</t>
  </si>
  <si>
    <t xml:space="preserve">Cử nhân Hành chính </t>
  </si>
  <si>
    <t>Thạc sĩ Quản trị kinh doanh</t>
  </si>
  <si>
    <t>Tiếng Anh B1</t>
  </si>
  <si>
    <t>Ủy ban Mặt trận Tổ quốc Việt Nam tỉnh Bà Rịa-Vũng Tàu</t>
  </si>
  <si>
    <t>09/07/1996</t>
  </si>
  <si>
    <t>Trần Văn Trường</t>
  </si>
  <si>
    <t>27/11/1969</t>
  </si>
  <si>
    <t>Xã Hải Nam, huyện Hải Hậu, tỉnh Nam Định</t>
  </si>
  <si>
    <t>Chỉ huy hậu cần cấp trung, sư đoàn; Cử nhân kinh tế</t>
  </si>
  <si>
    <t>Bộ Chỉ huy Bộ đội Biên phòng tỉnh Bà Rịa-Vũng Tàu</t>
  </si>
  <si>
    <t>07/11/1988</t>
  </si>
  <si>
    <t>Võ Văn Dũng</t>
  </si>
  <si>
    <t>22/9/1974</t>
  </si>
  <si>
    <t>Phường Long Hương, thành phố Bà Rịa, tỉnh Bà Rịa-Vũng Tàu</t>
  </si>
  <si>
    <t>Số 110 đường Cách Mạng Tháng Tám, phường Long Hương, thành phố Bà Rịa, tỉnh Bà Rịa-Vũng Tàu</t>
  </si>
  <si>
    <t xml:space="preserve">Kỹ sư Xây dựng </t>
  </si>
  <si>
    <t>Thạc sĩ Kỹ thuật</t>
  </si>
  <si>
    <t>Chứng chỉ B1 Tiếng Anh</t>
  </si>
  <si>
    <t>Ủy ban Kiểm tra Tỉnh ủy Bà Rịa-Vũng Tàu</t>
  </si>
  <si>
    <t>13/12/1999</t>
  </si>
  <si>
    <t>Trần Thị Bạch Huệ</t>
  </si>
  <si>
    <t>25/12/1976</t>
  </si>
  <si>
    <t>Xã Hòa Long, thành phố Bà Rịa, tỉnh Bà Rịa-Vũng Tàu</t>
  </si>
  <si>
    <t>Tổ 7, ấp Bắc 1, xã Hòa Long, thành phố Bà Rịa, tỉnh Bà Rịa-Vũng Tàu</t>
  </si>
  <si>
    <t>Đại học chuyên ngành Luật</t>
  </si>
  <si>
    <t>Tiếng Anh trình độ C</t>
  </si>
  <si>
    <t>07/10/1999</t>
  </si>
  <si>
    <t>20/8/1988</t>
  </si>
  <si>
    <t>Xã Minh Nghĩa, huyện Nông Cống, tỉnh Thanh Hóa</t>
  </si>
  <si>
    <t>Đại học hành chính học</t>
  </si>
  <si>
    <t>Chứng chỉ Tiếng Anh trình độ B</t>
  </si>
  <si>
    <t>Giảng viên, Khoa Nhà nước và Pháp luật</t>
  </si>
  <si>
    <t>Trường Chính trị tỉnh Bà Rịa - Vũng Tàu</t>
  </si>
  <si>
    <t>20/3/2017</t>
  </si>
  <si>
    <t>Bùi Chí Thành</t>
  </si>
  <si>
    <t>18/02/1974</t>
  </si>
  <si>
    <t>Xã Phước Thạnh, huyện Đất Đỏ, tỉnh Bà Rịa-Vũng Tàu</t>
  </si>
  <si>
    <t>Khu phố Thanh Bình, thị trấn Đất Đỏ, huyện Đất Đỏ, tỉnh Bà Rịa-Vũng Tàu</t>
  </si>
  <si>
    <t>Kỹ sư nông nghiệp</t>
  </si>
  <si>
    <t>Thạc sĩ Quản lý công</t>
  </si>
  <si>
    <t>15/08/1995</t>
  </si>
  <si>
    <t>Trần Văn Vui</t>
  </si>
  <si>
    <t>17/4/1968</t>
  </si>
  <si>
    <t>Xã Long Điền, huyện Long Điền, tỉnh Bà Rịa-Vũng Tàu.</t>
  </si>
  <si>
    <t>Cử nhân Luật</t>
  </si>
  <si>
    <t>Anh văn trình độ B1</t>
  </si>
  <si>
    <t>Tòa án nhân dân tỉnh Bà Rịa-Vũng Tàu</t>
  </si>
  <si>
    <t>01/4/1994</t>
  </si>
  <si>
    <t>Bùi Thanh Yến</t>
  </si>
  <si>
    <t>04/10/1975</t>
  </si>
  <si>
    <t>Xã Cốc Thành, huyện Vụ Bản, tỉnh Nam Định</t>
  </si>
  <si>
    <t>Luật Kinh tế, 
Quản trị doanh nghiệp.</t>
  </si>
  <si>
    <t>Tiếng Anh TOEFL 443. Tiếng Pháp trình độ A</t>
  </si>
  <si>
    <t>Công ty Luật TNHH Một thành viên Tư vấn doanh nghiệp B.T.Y</t>
  </si>
  <si>
    <t>13/5/2013</t>
  </si>
  <si>
    <t>Lê Thị Phương Lan</t>
  </si>
  <si>
    <t>19/4/1982</t>
  </si>
  <si>
    <t>Xã Xuân Ninh, huyện Quảng Ninh, tỉnh Quảng Bình</t>
  </si>
  <si>
    <t>C58 Chung cư Gò Cát, phường Long Tâm, thành phố Bà Rịa, tỉnh Bà Rịa-Vũng Tàu</t>
  </si>
  <si>
    <t>Đại học Sư phạm</t>
  </si>
  <si>
    <t>Tiếng Anh trình độ B1</t>
  </si>
  <si>
    <t>Ban Tuyên giáo Tỉnh ủy Bà Rịa-Vũng Tàu</t>
  </si>
  <si>
    <t>14/5/2012</t>
  </si>
  <si>
    <t>Nguyễn Văn Đa</t>
  </si>
  <si>
    <t>04/11/1970</t>
  </si>
  <si>
    <t>Xã Tân Lập, huyện Tân Biên, tỉnh Tây Ninh</t>
  </si>
  <si>
    <t>Đại học Cảnh sát Nhân dân chuyên ngành Luật</t>
  </si>
  <si>
    <t>Thạc sĩ Luật</t>
  </si>
  <si>
    <t>Anh văn Bậc 3 (khung B1 Châu Âu)</t>
  </si>
  <si>
    <t>Thanh tra tỉnh Bà Rịa-Vũng Tàu</t>
  </si>
  <si>
    <t>25/3/1997</t>
  </si>
  <si>
    <t xml:space="preserve">Nguyễn Văn Xinh </t>
  </si>
  <si>
    <t>27/12/1964</t>
  </si>
  <si>
    <t>Thị trấn Đất Đỏ, huyện Đất Đỏ, tỉnh Bà Rịa - Vũng Tàu</t>
  </si>
  <si>
    <t xml:space="preserve">Cao cấp </t>
  </si>
  <si>
    <t>Tiếng Anh trình độ B</t>
  </si>
  <si>
    <t>04/06/1986</t>
  </si>
  <si>
    <t>Lê Thị Hồng Chín</t>
  </si>
  <si>
    <t>07/7/1977</t>
  </si>
  <si>
    <t>Xã Mỹ Thọ, huyện Phù Mỹ, tỉnh Bình Định</t>
  </si>
  <si>
    <t>Số 05 đường Ngô Sỹ Liên, khu phố Tân Hạnh, phường Phú Mỹ, thị xã Phú Mỹ, tỉnh Bà Rịa-Vũng Tàu</t>
  </si>
  <si>
    <t>Đại học Chuyên ngành Tài chính Ngân hàng</t>
  </si>
  <si>
    <t>24/3/2006</t>
  </si>
  <si>
    <t>Phạm Văn Triêm</t>
  </si>
  <si>
    <t>09/12/1966</t>
  </si>
  <si>
    <t xml:space="preserve">Thôn Phước Thịnh, xã Đức Thạnh, huyện Mộ Đức, tỉnh Quảng Ngãi </t>
  </si>
  <si>
    <t>Kỹ sư Xây dựng dân dụng và công nghiệp</t>
  </si>
  <si>
    <t xml:space="preserve">Trung cấp </t>
  </si>
  <si>
    <t>Công ty Cổ phần Đầu tư và Xây dựng Tân Phước Thịnh</t>
  </si>
  <si>
    <t>08/03/2009</t>
  </si>
  <si>
    <t>- Đại biểu HĐND tỉnh BR-VT nhiệm kỳ 2016-2021.
- Đại biểu HĐND thành phố Vũng Tàu nhiệm kỳ 2011-2016.</t>
  </si>
  <si>
    <t>Hồ Thị Xuân Hà</t>
  </si>
  <si>
    <t>25/5/1979</t>
  </si>
  <si>
    <t>Xã Phú Hựu, huyện Châu Thành, tỉnh Đồng Tháp</t>
  </si>
  <si>
    <t>Ban Tổ chức Tỉnh ủy Bà Rịa-Vũng Tàu</t>
  </si>
  <si>
    <t>25/11/2003</t>
  </si>
  <si>
    <t>Võ Ngọc Thanh Trúc</t>
  </si>
  <si>
    <t>27/02/1981</t>
  </si>
  <si>
    <t>Số 25 Trần Hưng Đạo, khu phố Long Tân, thị trấn Long Điền, huyện Long Điền, tỉnh Bà Rịa-Vũng Tàu</t>
  </si>
  <si>
    <t>Anh văn B1</t>
  </si>
  <si>
    <t>07/01/2004</t>
  </si>
  <si>
    <t>Đại biểu HĐND tỉnh BR-VT nhiệm kỳ 2016-2021</t>
  </si>
  <si>
    <t>Thị trấn Phước Hải, huyện Đất Đỏ, tỉnh Bà Rịa-Vũng Tàu</t>
  </si>
  <si>
    <t>Ngô Xuân Thành</t>
  </si>
  <si>
    <t>20/7/1972</t>
  </si>
  <si>
    <t>Xã Chân Lý, huyện Lý Nhân, tỉnh Hà Nam</t>
  </si>
  <si>
    <t>Viện kiểm sát nhân dân tỉnh Bà Rịa-Vũng Tàu</t>
  </si>
  <si>
    <t>02/12/1997</t>
  </si>
  <si>
    <t>Đại biểu HĐND huyện Châu Đức nhiệm kỳ 2016-2021</t>
  </si>
  <si>
    <t>Đặng Minh Thông</t>
  </si>
  <si>
    <t>23/3/1977</t>
  </si>
  <si>
    <t>Xã Phú Chánh, huyện Tân Uyên, tỉnh Bình Dương</t>
  </si>
  <si>
    <t>Kỹ sư xây dựng</t>
  </si>
  <si>
    <t>Thành ủy Bà Rịa, tỉnh Bà Rịa-Vũng Tàu</t>
  </si>
  <si>
    <t>31/12/2007</t>
  </si>
  <si>
    <t>Thạc sĩ Kỹ thuật xây dựng</t>
  </si>
  <si>
    <t>Lê Đình Thắng</t>
  </si>
  <si>
    <t>05/02/1976</t>
  </si>
  <si>
    <t>Xã Vân Sơn, huyện Triệu Sơn, tỉnh Thanh Hóa</t>
  </si>
  <si>
    <t>Thạc sĩ Quản trị kinh doanh quốc tế</t>
  </si>
  <si>
    <t>Công ty Cổ phần Xây dựng DIC Holdings</t>
  </si>
  <si>
    <t>30/12/2002</t>
  </si>
  <si>
    <t>Kỹ sư Kinh tế xây dựng; Cử nhân Cao đẳng kinh tế</t>
  </si>
  <si>
    <t>Trần Thu Hiền</t>
  </si>
  <si>
    <t>17/10/1979</t>
  </si>
  <si>
    <t>Xã Xuân Vinh, huyện Xuân Trường, tỉnh Nam Định</t>
  </si>
  <si>
    <t>Đại học sư phạm chuyên ngành Tâm lý - Giáo dục</t>
  </si>
  <si>
    <t>Thạc sĩ chuyên ngành Tâm lý học</t>
  </si>
  <si>
    <t>01/11/2008</t>
  </si>
  <si>
    <t>Trường Cao đẳng Sư phạm Bà Rịa-Vũng Tàu</t>
  </si>
  <si>
    <t>Giảng viên; Trưởng ban nữ công trường Cao đẳng Sư phạm Bà Rịa-Vũng Tàu</t>
  </si>
  <si>
    <t>Phạm Thành Chung</t>
  </si>
  <si>
    <t>29/12/1978</t>
  </si>
  <si>
    <t>Long Điền Đông A, huyện Đông Hải, tỉnh Bạch Liêu</t>
  </si>
  <si>
    <t>Cử nhân Triết học; Cử nhân Hành chính công</t>
  </si>
  <si>
    <t>Tiếng Nga trình độ B</t>
  </si>
  <si>
    <t>Huyện ủy Xuyên Mộc, tỉnh Bà Rịa-Vũng Tàu</t>
  </si>
  <si>
    <t>22/6/2002</t>
  </si>
  <si>
    <t>Kiến trúc sư</t>
  </si>
  <si>
    <t>Thạc sĩ Kiến trúc</t>
  </si>
  <si>
    <t>Lê Văn Hòa</t>
  </si>
  <si>
    <t>06/3/1977</t>
  </si>
  <si>
    <t>Xã Long Phước, thành phố Bà Rịa, tỉnh Bà Rịa-Vũng Tàu</t>
  </si>
  <si>
    <t>Kỹ sư khoan, khai thác</t>
  </si>
  <si>
    <t>Thạc sĩ chuyên ngành Kỹ thuật xây dựng công trình giao thông</t>
  </si>
  <si>
    <t>10/01/2004</t>
  </si>
  <si>
    <t>Hoàng Thị Bình Minh</t>
  </si>
  <si>
    <t>19/5/1973</t>
  </si>
  <si>
    <t>Xã Quỳnh Đôi, huyện Quỳnh Lưu, tỉnh Nghệ An</t>
  </si>
  <si>
    <t>Kỹ sư Địa chất thủy văn</t>
  </si>
  <si>
    <t>14/8/2009</t>
  </si>
  <si>
    <t>Chứng chỉ B Anh văn</t>
  </si>
  <si>
    <t>Hội Nông dân tỉnh Bà Rịa-Vũng Tàu</t>
  </si>
  <si>
    <t>Mai Minh Quang</t>
  </si>
  <si>
    <t>12/12/1967</t>
  </si>
  <si>
    <t>Số 241 khu phố Hòa Hội, thị trấn Đất Đỏ, huyện Đất Đỏ, tỉnh Bà Rịa-Vũng Tàu</t>
  </si>
  <si>
    <t>Kỹ sư Nông học; Cử nhân Hành chính</t>
  </si>
  <si>
    <t>16/4/1994</t>
  </si>
  <si>
    <t>Nguyễn Văn Thọ</t>
  </si>
  <si>
    <t>11/12/1968</t>
  </si>
  <si>
    <t>Cử nhân Kinh tế chuyên ngành ngân hàng; Cử nhân Luật</t>
  </si>
  <si>
    <t>Tiếng Anh trình độ IELTS 5.0</t>
  </si>
  <si>
    <t>Ủy ban nhân dân tỉnh Bà Rịa-Vũng Tàu</t>
  </si>
  <si>
    <t>06/01/1997</t>
  </si>
  <si>
    <t>Nguyễn Khắc Linh</t>
  </si>
  <si>
    <t>05/9/1976</t>
  </si>
  <si>
    <t>Xã Phước Long, huyện Long Thành, tỉnh Đồng Nai</t>
  </si>
  <si>
    <t>Đại học Mỏ - Địa chất</t>
  </si>
  <si>
    <t>Ban Dân vận Tỉnh ủy Bà Rịa-Vũng Tàu</t>
  </si>
  <si>
    <t>30/7/2007</t>
  </si>
  <si>
    <t>Huỳnh Văn Danh</t>
  </si>
  <si>
    <t>01/11/1965</t>
  </si>
  <si>
    <t>10/02/1990</t>
  </si>
  <si>
    <t>Xã Phước Hội, huyện Đất Đỏ, tỉnh Bà Rịa-Vũng Tàu</t>
  </si>
  <si>
    <t>Số 34A2 khu phố Long Tân, thị trấn Long Điền, huyện Long Điền, tỉnh Bà Rịa-Vũng Tàu</t>
  </si>
  <si>
    <t>Tiếng Anh trình độ A</t>
  </si>
  <si>
    <t>Trần Tuấn Lĩnh</t>
  </si>
  <si>
    <t>30/4/1976</t>
  </si>
  <si>
    <t>Xã Long Cang, huyện Cần Đước, tỉnh Long An</t>
  </si>
  <si>
    <t>Cử nhân Khoa học chuyên ngành Quản trị kinh doanh; Cử nhân Chính trị chuyên ngành Công tác tổ chức</t>
  </si>
  <si>
    <t>B1 Anh văn</t>
  </si>
  <si>
    <t>Ban Nội chính Tỉnh ủy Bà Rịa-Vũng Tàu</t>
  </si>
  <si>
    <t>06/5/2004</t>
  </si>
  <si>
    <t>Nguyễn Thị Mộng Thu</t>
  </si>
  <si>
    <t>30/12/1972</t>
  </si>
  <si>
    <t>Thị trấn Long Điền, huyện Long Điền, tỉnh Bà Rịa-Vũng Tàu</t>
  </si>
  <si>
    <t>Số 77M khu phố Long Hiệp, thị trấn Long Điền, huyện Long Điền, tỉnh Bà Rịa-Vũng Tàu</t>
  </si>
  <si>
    <t>Đại học Sư phạm tiểu học</t>
  </si>
  <si>
    <t>Sở Giáo dục và Đào tạo tỉnh Bà Rịa-Vũng Tàu</t>
  </si>
  <si>
    <t>17/12/2002</t>
  </si>
  <si>
    <t>12/5/1972</t>
  </si>
  <si>
    <t>Đại học Quân sự</t>
  </si>
  <si>
    <t>Bộ Chỉ huy Quân sự tỉnh Bà Rịa-Vũng Tàu</t>
  </si>
  <si>
    <t>15/7/1995</t>
  </si>
  <si>
    <t>Phạm Viết Thanh</t>
  </si>
  <si>
    <t>17/12/1962</t>
  </si>
  <si>
    <t>Xã Điện Tiến, huyện Điện Bàn, tỉnh Quảng Nam</t>
  </si>
  <si>
    <t>Đại học Luật Kinh tế; Cao đẳng Tổ chức vận tải hàng không</t>
  </si>
  <si>
    <t>Tiếng Anh trình độ C; Tiếng Nga trình độ D</t>
  </si>
  <si>
    <t>Tỉnh ủy Bà Rịa-Vũng Tàu</t>
  </si>
  <si>
    <t>23/11/1982</t>
  </si>
  <si>
    <t>Dương Trọng Hiếu</t>
  </si>
  <si>
    <t>03/8/1976</t>
  </si>
  <si>
    <t>Xã Điện Hòa, huyện Điện Bàn, tỉnh Quảng Nam</t>
  </si>
  <si>
    <t>Đại học chuyên ngành Quản trị kinh doanh</t>
  </si>
  <si>
    <t>Thạc sĩ chuyên ngành Quản lý Tài nguyên và Môi trường</t>
  </si>
  <si>
    <t>25/02/2004</t>
  </si>
  <si>
    <t>Văn phòng Tỉnh ủy Bà Rịa-Vũng Tàu</t>
  </si>
  <si>
    <t>Nguyễn Thị Ngọc Anh</t>
  </si>
  <si>
    <t>27/10/1993</t>
  </si>
  <si>
    <t>Xã Hải Anh, huyện Hải Hậu, tỉnh Nam Định</t>
  </si>
  <si>
    <t>Đại học chuyên ngành Y đa khoa</t>
  </si>
  <si>
    <t>Anh văn trình độ B</t>
  </si>
  <si>
    <t xml:space="preserve">Bác sỹ chuyên khoa Mắt </t>
  </si>
  <si>
    <t>Bệnh viện Mắt tỉnh Bà Rịa-Vũng Tàu</t>
  </si>
  <si>
    <t>Lê Ngọc Linh</t>
  </si>
  <si>
    <t>24/01/1970</t>
  </si>
  <si>
    <t>Xã Tây Phú, huyện Tây Sơn, tỉnh Bình Đình</t>
  </si>
  <si>
    <t>Cử nhân kế toán; Kỹ sư cầu đường</t>
  </si>
  <si>
    <t>Thạc sĩ Quản lý Kinh tế công nghiệp</t>
  </si>
  <si>
    <t>07/07/2000</t>
  </si>
  <si>
    <t>Nguyễn Viết Điện</t>
  </si>
  <si>
    <t>10/3/1972</t>
  </si>
  <si>
    <t>Thị trấn Mỹ Lộc, huyện Mỹ Lộc, tỉnh Nam Định</t>
  </si>
  <si>
    <t>Bác sỹ chuyên khoa cấp II - chuyên ngành Quản lý y tế</t>
  </si>
  <si>
    <t>Bác sỹ chuyên khoa cấp II</t>
  </si>
  <si>
    <t>Tiếng Pháp trình độ C</t>
  </si>
  <si>
    <t>Sở Y tế tỉnh Bà Rịa-Vũng Tàu</t>
  </si>
  <si>
    <t>04/10/2007</t>
  </si>
  <si>
    <t>Trần Thị Thanh Thảo</t>
  </si>
  <si>
    <t>01/8/1981</t>
  </si>
  <si>
    <t>Công giáo</t>
  </si>
  <si>
    <t>Xã Gia Trung, huyện Gia Viễn, tỉnh Ninh Bình</t>
  </si>
  <si>
    <t>Số 133/19 đường Võ Văn Tần, phường Thắng Nhất, thành phố Bà Rịa, tỉnh Bà Rịa-Vũng Tàu</t>
  </si>
  <si>
    <t>Đại học Sư phạm Toán</t>
  </si>
  <si>
    <t>Sơ cấp</t>
  </si>
  <si>
    <t>Giáo viên Toán</t>
  </si>
  <si>
    <t>Trường Trung học phổ thông Vũng Tàu</t>
  </si>
  <si>
    <t>Lê Thị Kim Thu</t>
  </si>
  <si>
    <t>10/02/1976</t>
  </si>
  <si>
    <t>Phường 3, thành phố Vũng Tàu, tỉnh Bà Rịa-Vũng Tàu</t>
  </si>
  <si>
    <t>B Anh văn</t>
  </si>
  <si>
    <t>Hội Liên hiệp Phụ nữ tỉnh Bà Rịa-Vũng Tàu</t>
  </si>
  <si>
    <t>31/8/2004</t>
  </si>
  <si>
    <t>Vương Thị Dung</t>
  </si>
  <si>
    <t>12/5/1969</t>
  </si>
  <si>
    <t>Xã Nghi Thái, huyện Nghi Lộc, tỉnh Nghệ An</t>
  </si>
  <si>
    <t>Số 05 Trần Xuân Độ, phường Thắng Nhì, thành phố Vũng Tàu, tỉnh Bà Rịa-Vũng Tàu</t>
  </si>
  <si>
    <t>Cử nhân kinh tế</t>
  </si>
  <si>
    <t>Trình độ B Anh văn</t>
  </si>
  <si>
    <t>25/8/1993</t>
  </si>
  <si>
    <t>- Đại biểu HĐND tỉnh BR-VT nhiệm kỳ 2016-2021.
- Đại biểu HĐND phường nhiệm kỳ 1994-1997.</t>
  </si>
  <si>
    <t>Hồ Đắc Khương</t>
  </si>
  <si>
    <t>03/3/1989</t>
  </si>
  <si>
    <t>Xã Triệu Đại, huyện Triệu Phong, tỉnh Quảng Trị</t>
  </si>
  <si>
    <t>Kỹ sư Điện - Tự động Hóa</t>
  </si>
  <si>
    <t>Kỹ sư</t>
  </si>
  <si>
    <t>Công ty Cổ phần Cấp nước Bà Rịa-Vũng Tàu</t>
  </si>
  <si>
    <t>25/12/2018</t>
  </si>
  <si>
    <t>Anh văn TOEIC 480</t>
  </si>
  <si>
    <t>Nguyễn Lợi</t>
  </si>
  <si>
    <t>09/11/1964</t>
  </si>
  <si>
    <t>Xã Hương Chữ, huyện Hương Trà, tỉnh Thừa Thiên Huế</t>
  </si>
  <si>
    <t>Đại học ngành Ngân hàng</t>
  </si>
  <si>
    <t>Anh văn trình độ C</t>
  </si>
  <si>
    <t>Ngân hàng Nhà nước chi nhánh tỉnh Bà Rịa-Vũng Tàu</t>
  </si>
  <si>
    <t>22/5/1993</t>
  </si>
  <si>
    <t>Dương Minh Tuấn</t>
  </si>
  <si>
    <t>24/11/1974</t>
  </si>
  <si>
    <t>Số 3A1 khu phố Long Tân, thị trấn Long Điền, huyện Long Điền, tỉnh Bà Rịa-Vũng Tàu</t>
  </si>
  <si>
    <t>Cử nhân Luật; Cử nhân Hành chính</t>
  </si>
  <si>
    <t>Thạc sĩ Luật Kinh tế</t>
  </si>
  <si>
    <t>Đại học tiếng Anh</t>
  </si>
  <si>
    <t xml:space="preserve">Văn phòng Đoàn Đại biểu Quốc hội và Hội đồng nhân dân tỉnh Bà Rịa-Vũng Tàu </t>
  </si>
  <si>
    <t>19/5/2003</t>
  </si>
  <si>
    <t>Nguyễn Minh Đoan</t>
  </si>
  <si>
    <t>30/7/1970</t>
  </si>
  <si>
    <t>Xã An Ngãi, huyện Long Điền, tỉnh Bà Rịa-Vũng Tàu</t>
  </si>
  <si>
    <t>Đại học chuyên ngành Tài chính-Kế toán</t>
  </si>
  <si>
    <t>Trình độ A tiếng Anh</t>
  </si>
  <si>
    <t>Công ty Cổ phần Cao su Bà Rịa</t>
  </si>
  <si>
    <t>Công nhân viên; Bí thư Đảng ủy, Thành viên Hội đồng quản trị, Phó Tổng Giám đốc Công ty</t>
  </si>
  <si>
    <t>13/6/1997</t>
  </si>
  <si>
    <t>Nguyễn Đức Lập</t>
  </si>
  <si>
    <t>25/7/1974</t>
  </si>
  <si>
    <t>Xã Nhân Thịnh, huyện Lý Nhân, tỉnh Hà Nam</t>
  </si>
  <si>
    <t>Tiếng Anh khung B1 châu Âu</t>
  </si>
  <si>
    <t>Trung tâm Quy hoạch xây dựng tỉnh Bà Rịa-Vũng Tàu</t>
  </si>
  <si>
    <t xml:space="preserve">Công chức; Giám đốc </t>
  </si>
  <si>
    <t>04/12/2003</t>
  </si>
  <si>
    <t>Công chức; Phó Trưởng phòng Giáo dục mầm non - Tiểu học</t>
  </si>
  <si>
    <t>Kỹ sư Tự động hóa; Phó Giám đốc Xí nghiệp sản xuất nước</t>
  </si>
  <si>
    <t xml:space="preserve">Công chức; Trưởng phòng Kế hoạch - Tài chính </t>
  </si>
  <si>
    <t>Cán bộ; Phó Chủ tịch Thường trực Hội Liên hiệp Phụ nữ tỉnh</t>
  </si>
  <si>
    <t>Cán bộ; Phó Bí thư Tỉnh ủy, Chủ tịch Ủy ban nhân dân tỉnh</t>
  </si>
  <si>
    <t>Luật sự; Giám đốc Công ty Luật</t>
  </si>
  <si>
    <t>Công chức; Trưởng phòng Kế hoạch vật tư</t>
  </si>
  <si>
    <t>Cán bộ; Ủy viên Ban Thường vụ Tỉnh ủy, Bí thư Thành ủy Bà Rịa</t>
  </si>
  <si>
    <t>Quản lý doanh nghiệp; Chủ tịch Hội đồng quản trị Công ty Cổ phần Xây dựng DIC Holdings</t>
  </si>
  <si>
    <t>Huyện ủy Đất Đỏ, tỉnh Bà Rịa-Vũng Tàu</t>
  </si>
  <si>
    <t>Kỹ sư Xây dựng; Chủ tịch Hội đồng quản trị Công ty Cổ phần Đầu tư và Xây dựng Tân Phước Thịnh; Tổng Giám đốc Công ty Cổ phần Đầu tư và Phát triển Gò Găng</t>
  </si>
  <si>
    <t>Viên chức; Phó Giám đốc Cơ sở Tư vấn và Điều trị nghiện ma túy</t>
  </si>
  <si>
    <t>Công chức; Trưởng phòng</t>
  </si>
  <si>
    <t xml:space="preserve">Viên chức; Phó Chủ tịch </t>
  </si>
  <si>
    <t>Mai Ngọc Thuận</t>
  </si>
  <si>
    <t>02/7/1966</t>
  </si>
  <si>
    <t>Thị trấn Đất Đỏ, huyện Đất Đỏ, tỉnh Bà Rịa-Vũng Tàu</t>
  </si>
  <si>
    <t>Đại học Kinh tế-Tài chính Leningrad, Liên Xô</t>
  </si>
  <si>
    <t>Tiếng Nga</t>
  </si>
  <si>
    <t>Cán bộ; Ủy viên Ban Thường vụ Tỉnh ủy, Phó Chủ tịch Hội đồng nhân dân tỉnh</t>
  </si>
  <si>
    <t>Hội đồng nhân dân tỉnh Bà Rịa-Vũng Tàu</t>
  </si>
  <si>
    <t>23/01/1995</t>
  </si>
  <si>
    <t>Nguyễn Thị Hải Yến</t>
  </si>
  <si>
    <t>11/01/1976</t>
  </si>
  <si>
    <t>Phường Hùng Vương, quận Hồng Bàng, thành phố Hải Phòng</t>
  </si>
  <si>
    <t>Đại học Luật Dân sự-Kinh tế thành phố Hồ Chí Minh</t>
  </si>
  <si>
    <t>Anh văn chứng chỉ C</t>
  </si>
  <si>
    <t>Công chức</t>
  </si>
  <si>
    <t>31/5/2006</t>
  </si>
  <si>
    <t>Nguyễn Văn Đồng</t>
  </si>
  <si>
    <t>21/10/1976</t>
  </si>
  <si>
    <t>Thị trấn Phước Bửu, huyện Xuyên Mộc, tỉnh Bà Rịa-Vũng Tàu</t>
  </si>
  <si>
    <t>Ấp Thạnh Sơn 2A, xã Phước Thuận, huyện Xuyên Mộc, tỉnh Bà Rịa-Vũng Tàu</t>
  </si>
  <si>
    <t>Sở Công thương tỉnh Bà Rịa-Vũng Tàu</t>
  </si>
  <si>
    <t>27/4/2005</t>
  </si>
  <si>
    <t>Phạm Quang Giáp</t>
  </si>
  <si>
    <t>20/7/1984</t>
  </si>
  <si>
    <t>Xã Đông Thọ, thành phố Thái Bình, tỉnh Thái Bình</t>
  </si>
  <si>
    <t>Cử nhân Kinh tế chuyên ngành Kinh tế đối ngoại; Cử nhân Quản trị kinh doanh chuyên ngành Quản trị nguồn nhân lực</t>
  </si>
  <si>
    <t>Chứng chỉ tiếng Anh IELTS 5.0</t>
  </si>
  <si>
    <t xml:space="preserve">Chuyên trách công tác Đảng trong doanh nghiệp 100% vố nhà nước; Phó Bí thư Thường trực Đảng ủy, Trưởng Ban Tuyên giáo Đảng ủy Tổng công ty </t>
  </si>
  <si>
    <t>10/12/2009</t>
  </si>
  <si>
    <t>Tổng Công ty Bảo đảm an toàn hàng hải miền Nam</t>
  </si>
  <si>
    <t>Liên đoàn Lao động tỉnh Bà Rịa-Vũng Tàu</t>
  </si>
  <si>
    <t>Trần Đình Khoa</t>
  </si>
  <si>
    <t>10/6/1964</t>
  </si>
  <si>
    <t>Xã Quảng Phú, huyện Quảng Điền, tỉnh Thừa Thiên Huế</t>
  </si>
  <si>
    <t>Cử nhân Quản trị kinh doanh; Cử nhân tiếng Anh</t>
  </si>
  <si>
    <t>Cử nhân</t>
  </si>
  <si>
    <t>Cử nhân tiếng Anh</t>
  </si>
  <si>
    <t>Cán bộ; Ủy viên Ban Thường vụ Tỉnh ủy, Bí thư Thành ủy Vũng Tàu</t>
  </si>
  <si>
    <t>23/8/1996</t>
  </si>
  <si>
    <t>Đại biểu HĐND tỉnh BR-VT nhiệm kỳ 2006-2011, 2011-2016, 2016-2021</t>
  </si>
  <si>
    <t>Lê Thị Thanh Bình</t>
  </si>
  <si>
    <t>29/7/1973</t>
  </si>
  <si>
    <t>Phường Tân Phong, thành phố Biên Hòa, tỉnh Đồng Nai</t>
  </si>
  <si>
    <t>Thạc sĩ kinh tế</t>
  </si>
  <si>
    <t>Công chức; Phó Bí thư Thường trực Thành ủy Vũng Tàu</t>
  </si>
  <si>
    <t>14/6/2005</t>
  </si>
  <si>
    <t>Đại biểu HĐND thành phố Vũng Tàu nhiệm kỳ 2016-2021</t>
  </si>
  <si>
    <t>Hồ Thị Ánh Tuyết</t>
  </si>
  <si>
    <t>23/7/1986</t>
  </si>
  <si>
    <t>Tổ 11, khu  phố Phước Thới, thị trấn Đất Đỏ, huyện Đất Đỏ, tỉnh Bà Rịa-Vũng Tàu</t>
  </si>
  <si>
    <t>Anh văn B1 (khung Châu Âu)</t>
  </si>
  <si>
    <t>12/12/2012</t>
  </si>
  <si>
    <t>Nguyễn Văn Tuân</t>
  </si>
  <si>
    <t>30/9/1984</t>
  </si>
  <si>
    <t>Xã Chu Điện, huyện Lục Nam, tỉnh Bắc Giang</t>
  </si>
  <si>
    <t>Cử nhân Luật Kinh tế; Cử nhân Sư phạm</t>
  </si>
  <si>
    <t>B1 tiếng Anh</t>
  </si>
  <si>
    <t>Tỉnh đoàn Bà Rịa-Vũng Tàu</t>
  </si>
  <si>
    <t>01/6/2007</t>
  </si>
  <si>
    <t>02/8/1975</t>
  </si>
  <si>
    <t>Xã An Định, huyện Tuy An, tỉnh Phú Yên</t>
  </si>
  <si>
    <t>Tổ đình Đại Tòng Lâm, khu phố Tân Phú, phường Phú Mỹ, thị xã Phú Mỹ, tỉnh Bà Rịa-Vũng Tàu</t>
  </si>
  <si>
    <t>Tiến sĩ</t>
  </si>
  <si>
    <t>Bằng C Anh ngữ</t>
  </si>
  <si>
    <t>Tu sĩ Phật giáo; Phó Hiệu trưởng Thường trực Trường Cao Trung Phật học Đại Tòng Lâm tỉnh Bà Rịa-Vũng Tàu; Giảng viên lớp Trung cấp và Cao đẳng Phật học Đại Tòng Lâm tỉnh Bà Rịa-Vũng Tàu</t>
  </si>
  <si>
    <t>Văn phòng Ban Trị sự Giáo hội phật giáo Việt Nam tỉnh Bà Rịa-Vũng Tàu</t>
  </si>
  <si>
    <t>Đại học Phật học, Quản lý Tổ chức</t>
  </si>
  <si>
    <t>Phật giáo</t>
  </si>
  <si>
    <t>Nguyễn Bình Minh</t>
  </si>
  <si>
    <t>22/11/1986</t>
  </si>
  <si>
    <t>Xã Tân Long, huyện Yên Sơn, tỉnh Tuyên Quang</t>
  </si>
  <si>
    <t>Số 64A khu phố Long Tân, thị trấn Long Điền, huyện Long Điền, tỉnh Bà Rịa-Vũng Tàu</t>
  </si>
  <si>
    <t>Đại học Tư tưởng Hồ Chí Minh; Đại học Luật Kinh doanh</t>
  </si>
  <si>
    <t>Thạc sĩ Chính trị học, chuyên ngành Hồ Chí Minh học</t>
  </si>
  <si>
    <t>Tiếng Anh B</t>
  </si>
  <si>
    <t>15/12/2007</t>
  </si>
  <si>
    <t>Huỳnh Thị Liên</t>
  </si>
  <si>
    <t>10/4/1970</t>
  </si>
  <si>
    <t>Xã Thanh Phú Long, huyện Châu Thành, tỉnh Long An</t>
  </si>
  <si>
    <t>Số 62B Võ Thị Sáu, phường Long Tâm, thành phố Bà Rịa, tỉnh Bà Rịa-Vũng Tàu</t>
  </si>
  <si>
    <t>Đại học Văn hóa ngành Bảo tồn bảo tàng; Đại học Báo chí</t>
  </si>
  <si>
    <t>Nhà báo; Phó Giám đốc</t>
  </si>
  <si>
    <t>Đài Phát thanh và Truyền hình tỉnh Bà Rịa-Vũng Tàu</t>
  </si>
  <si>
    <t>10/11/12006</t>
  </si>
  <si>
    <t>Lương Thị Lan</t>
  </si>
  <si>
    <t>21/5/1970</t>
  </si>
  <si>
    <t>Xã Nhật Tân, huyện Tiên Lữ, tỉnh Hưng Yên</t>
  </si>
  <si>
    <t>Căn hộ GA.16-29, Chung cư Gateway, phường Nguyễn An Ninh, thành phố Vũng Tàu, tỉnh Bà Rịa-Vũng Tàu</t>
  </si>
  <si>
    <t>Anh văn trình độ A</t>
  </si>
  <si>
    <t>Nhà báo; Chánh Văn phòng</t>
  </si>
  <si>
    <t>Hội Nhà báo tỉnh Bà Rịa-Vũng Tàu</t>
  </si>
  <si>
    <t>Dương Thị Hồng Mai</t>
  </si>
  <si>
    <t>28/11/1989</t>
  </si>
  <si>
    <t>Chơro</t>
  </si>
  <si>
    <t>Thị trấn Ngãi Giao, huyện Châu Đức, tỉnh Bà Rịa-Vũng Tàu</t>
  </si>
  <si>
    <t>Tổ 1, khu phố Vinh Thanh, thị trấn Ngãi Giao, huyện Châu Đức, tỉnh Bà Rịa-Vũng Tàu</t>
  </si>
  <si>
    <t>Đại học Sư phạm mầm non</t>
  </si>
  <si>
    <t>Giáo viên mầm non</t>
  </si>
  <si>
    <t>Trường Mầm non Hoàng Oanh, xã Láng Lớn, huyện Châu Đức, tỉnh Bà Rịa-Vũng Tàu</t>
  </si>
  <si>
    <t>28/8/2014</t>
  </si>
  <si>
    <t>Nguyễn Văn Việt</t>
  </si>
  <si>
    <t>29/4/1968</t>
  </si>
  <si>
    <t>Ấp Tây, xã Long Phước, thành phố Bà Rịa, tỉnh Bà Rịa-Vũng Tàu</t>
  </si>
  <si>
    <t>Đại học Luật</t>
  </si>
  <si>
    <t>Anh văn - TOEIC SCORE 450</t>
  </si>
  <si>
    <t>Nguyễn Tấn Phong</t>
  </si>
  <si>
    <t>13/3/1978</t>
  </si>
  <si>
    <t>Xã Hữu Định, huyện Châu Thành, tỉnh Bến Tre</t>
  </si>
  <si>
    <t>Tiếng Anh trình độ B2</t>
  </si>
  <si>
    <t xml:space="preserve">Cán bộ; Phó Trưởng Ban Pháp chế </t>
  </si>
  <si>
    <t>12/8/2012</t>
  </si>
  <si>
    <t>06/12/1992</t>
  </si>
  <si>
    <t>Lô B Chung cư nhà ở xã hội, đường Nguyễn Hữu Cảnh, phường Thắng Nhất, thành phố Vũng Tàu, tỉnh Bà Rịa-Vũng Tàu</t>
  </si>
  <si>
    <t>Phạm Thị Tuyết Trinh</t>
  </si>
  <si>
    <t>30/5/1980</t>
  </si>
  <si>
    <t>Xã An Nhứt, huyện Long Điền, tỉnh Bà Rịa-Vũng Tàu</t>
  </si>
  <si>
    <t>Số 33 đường Lê Văn Hưu, phường Long Tâm, thành phố Bà Rịa, tỉnh Bà Rịa-Vũng Tàu</t>
  </si>
  <si>
    <t>Cử nhân Luật; Cử nhân Kế toán kiểm toán</t>
  </si>
  <si>
    <t>22/01/2013</t>
  </si>
  <si>
    <t>Tiếng Anh B1 khung châu Âu</t>
  </si>
  <si>
    <t>Khối Đảng</t>
  </si>
  <si>
    <t>Hội đồng nhân dân</t>
  </si>
  <si>
    <t>Khối cơ quan chính quyền</t>
  </si>
  <si>
    <t>MTTQ VN tỉnh và các đoàn thể CT-XH</t>
  </si>
  <si>
    <t>Khối an ninh - quốc phòng</t>
  </si>
  <si>
    <t>Khối Nội chính</t>
  </si>
  <si>
    <t>Các tổ chức giáo dục</t>
  </si>
  <si>
    <t>Các huyện, thị xã, thành phố</t>
  </si>
  <si>
    <t>Khối tôn giáo</t>
  </si>
  <si>
    <t>Khối các đơn vị kinh tế</t>
  </si>
  <si>
    <t>Tự ứng cử</t>
  </si>
  <si>
    <t>Huyện ủy Châu Đức, tỉnh Bà Rịa-Vũng Tàu</t>
  </si>
  <si>
    <t>Huyện ủy Long Điền, tỉnh Bà Rịa-Vũng Tàu</t>
  </si>
  <si>
    <t>Tô Diệu Hằng</t>
  </si>
  <si>
    <t>04/10/1982</t>
  </si>
  <si>
    <t>Thị xã Phú Yên, tỉnh Vĩnh Phúc</t>
  </si>
  <si>
    <t>Đại học Luật chuyên ngành Luật hình sự</t>
  </si>
  <si>
    <t>Luật sư</t>
  </si>
  <si>
    <t>Văn phòng Luật sư Họ Vũ thuộc Đoàn Luật sư tỉnh Bà Rịa-Vũng Tàu</t>
  </si>
  <si>
    <t>Trần Thị Kim Phụng</t>
  </si>
  <si>
    <t>14/7/1974</t>
  </si>
  <si>
    <t>Số 106A Trần Quang Diệu, phường Long Toàn, thành phố Bà Rịa, tỉnh Bà Rịa-Vũng Tàu</t>
  </si>
  <si>
    <t>Đại học An ninh nhân dân chuyên ngành Điều tra tội phạm xâm phạm An ninh Quốc gia</t>
  </si>
  <si>
    <t>Thạc sĩ An ninh</t>
  </si>
  <si>
    <t>Tiếng Anh B1 khung Châu Âu</t>
  </si>
  <si>
    <t>Công an tỉnh Bà Rịa-Vũng Tàu</t>
  </si>
  <si>
    <t>Đại biểu HĐND huyện Long Điền nhiệm kỳ 2016-2021</t>
  </si>
  <si>
    <t xml:space="preserve">Ban Tuyên giáo Tỉnh ủy Bà Rịa-Vũng Tàu </t>
  </si>
  <si>
    <t>Số 38 Phạm Hồng Thái, thị trấn Long Điền, huyện Long Điền, tỉnh Bà Rịa-Vũng Tàu</t>
  </si>
  <si>
    <t>Lê Văn Phong</t>
  </si>
  <si>
    <t>20/4/1977</t>
  </si>
  <si>
    <t>Khu dân cư số 5, huyện Côn Đảo, tỉnh Bà Rịa-Vũng Tàu</t>
  </si>
  <si>
    <t>Cử nhân Luật; Kỹ sư Xây dựng</t>
  </si>
  <si>
    <t>Huyện ủy và Ủy ban nhân dân huyện Côn Đảo, tỉnh Bà Rịa-Vũng Tàu</t>
  </si>
  <si>
    <t>06/01/2006</t>
  </si>
  <si>
    <t>Lê Hoàng Hải</t>
  </si>
  <si>
    <t>Dương Thị Thu Hiền</t>
  </si>
  <si>
    <t>11/6/1994</t>
  </si>
  <si>
    <t>Xã Châu Pha, thị xã Phú Mỹ, tỉnh Bà Rịa-Vũng Tàu</t>
  </si>
  <si>
    <t>Tổ 3 ấp Tân Châu, xã Châu Pha, thị xã Phú Mỹ, tỉnh Bà Rịa-Vũng Tàu</t>
  </si>
  <si>
    <t>Cao đẳng chuyên ngành Quản trị kinh doanh</t>
  </si>
  <si>
    <t>Viên chức</t>
  </si>
  <si>
    <t>Trung tâm kiểm soát bệnh tật tỉnh Bà Rịa-Vũng Tàu</t>
  </si>
  <si>
    <t>Trương Huỳnh Như</t>
  </si>
  <si>
    <t>Xã Tào Đông, huyện Gò Công Đông, tỉnh Tiền Giang</t>
  </si>
  <si>
    <t>Tổ 5, ấp Hội Mỹ, xã Phước Hội, huyện Đất Đỏ, tỉnh Bà Rịa-Vũng Tàu</t>
  </si>
  <si>
    <t>Thạc sĩ Kỹ thuật điều khiển và Tự động hóa</t>
  </si>
  <si>
    <t>Giảng viên; Hiệu trưởng</t>
  </si>
  <si>
    <t>Trường Cao đẳng Kỹ thuật Công nghệ Bà Rịa-Vũng Tàu</t>
  </si>
  <si>
    <t>03/02/2010</t>
  </si>
  <si>
    <t>11/9/1977</t>
  </si>
  <si>
    <t>Trần Mạnh Đức</t>
  </si>
  <si>
    <t>23/8/1980</t>
  </si>
  <si>
    <t>Xã Phạm Ngũ Lão, huyện Kim Động, tỉnh Hưng Yên</t>
  </si>
  <si>
    <t>Lô C1107 Chung cư nhà ở xã hội khu Chí Linh A, đường Nguyễn Hữu Cảnh, phường Thắng Nhất, thành phố Vũng Tàu, tỉnh Bà Rịa-Vũng Tàu</t>
  </si>
  <si>
    <t>Công chức; Trưởng phòng Công tác Hội đồng nhân dân</t>
  </si>
  <si>
    <t>13/4/2009</t>
  </si>
  <si>
    <t>Văn phòng Đoàn Đại biểu Quốc hội và Hội đồng nhân dân tỉnh Bà Rịa-Vũng Tàu</t>
  </si>
  <si>
    <t>Anh văn B1 khung Châu Âu</t>
  </si>
  <si>
    <t>Huỳnh Sơn Tuấn</t>
  </si>
  <si>
    <t>04/6/1975</t>
  </si>
  <si>
    <t>Ấp Mỹ Hòa, xã Long Mỹ, huyện Đất Đỏ, tỉnh Bà Rịa-Vũng Tày</t>
  </si>
  <si>
    <t>Cử nhân Khoa học chuyên ngành Quản trị kinh doanh</t>
  </si>
  <si>
    <t>Thạc sĩ chuyên ngành Tổ chức Quản lý vận tải</t>
  </si>
  <si>
    <t>02/02/2007</t>
  </si>
  <si>
    <t>15/7/1974</t>
  </si>
  <si>
    <t>Xã Quỳnh Lâm, huyện Quỳnh Phụ, tỉnh Thái Bình</t>
  </si>
  <si>
    <t>Số 144 Tôn Đức Thắng, phường Phước Nguyên, thành phố Bà Rịa, tỉnh Bà Rịa-Vũng Tàu</t>
  </si>
  <si>
    <t>Quản trị kinh doanh</t>
  </si>
  <si>
    <t>Giảng viên; Hiệu trưởng Trường Trung cấp chuyên nghiệp Bà Rịa; Phó Chủ tịch Hội Liên hiệp Thanh niên Việt Nam tỉnh Bà Rịa-Vũng Tàu</t>
  </si>
  <si>
    <t>Trường Trung cấp chuyên nghiệp Bà Rịa</t>
  </si>
  <si>
    <t>18/4/2006</t>
  </si>
  <si>
    <t>Tiến sĩ kinh tế</t>
  </si>
  <si>
    <t>Nguyễn Thị Mai Lan</t>
  </si>
  <si>
    <t>27/3/1995</t>
  </si>
  <si>
    <t>Xã Phú Đa, huyện Lý Nhân, tỉnh Hà Nam</t>
  </si>
  <si>
    <t>Đại học Y dược Hải Phòng, chuyên ngành Bác sỹ Y học dự phòng</t>
  </si>
  <si>
    <t>Bệnh viện Lê Lợi tỉnh Bà Rịa-Vũng Tàu</t>
  </si>
  <si>
    <t>Bác sỹ khoa Kiểm soát nhiễm khuẩn</t>
  </si>
  <si>
    <t>10/9/1996</t>
  </si>
  <si>
    <t>Quảng Trị</t>
  </si>
  <si>
    <t>Ấp 3, xã Bàu Lâm, huyện Xuyên Mộc, tỉnh Bà Rịa-Vũng Tàu</t>
  </si>
  <si>
    <t>Cử nhân Quản trị Văn phòng</t>
  </si>
  <si>
    <t>Cán bộ Hội; Phó Bí thư Đoàn, Chủ tịch Hội Liên hiệp thanh niên Việt Nam xã Tân Lâm</t>
  </si>
  <si>
    <t>Ủy ban nhân dân xã Tân Lâm, huyện Xuyên Mộc, tỉnh Bà Rịa-Vũng Tàu</t>
  </si>
  <si>
    <t>Anh văn bậc A2</t>
  </si>
  <si>
    <t>Nguyễn Văn Đặng</t>
  </si>
  <si>
    <t>10/5/1969</t>
  </si>
  <si>
    <t>Xã An Phước, huyện Long Thành, tỉnh Đồng Nai</t>
  </si>
  <si>
    <t>Cử nhân Kinh tế chuyên ngành Tài chính tổng hợp thuế; Kỹ sư cơ khí chuyên ngành Cơ điện tử</t>
  </si>
  <si>
    <t>Công chức; Phó Giám đốc Sở</t>
  </si>
  <si>
    <t>Sở Kế hoạch và Đầu tư tỉnh Bà Rịa-Vũng Tàu</t>
  </si>
  <si>
    <t>22/12/1999</t>
  </si>
  <si>
    <t>Phạm Ngọc Hải</t>
  </si>
  <si>
    <t>05/8/1971</t>
  </si>
  <si>
    <t>Xã Tam Hải, huyện Núi Thành, tỉnh Quảng Nam</t>
  </si>
  <si>
    <t>Tạm trú Ấp Bắc, xã Hòa Long, thành phố Bà Rịa, tỉnh Bà Rịa-Vũng Tàu</t>
  </si>
  <si>
    <t>Tiếng Anh B2 Châu Âu</t>
  </si>
  <si>
    <t>Hiệp hội du lịch tỉnh Bà Rịa-Vũng Tàu</t>
  </si>
  <si>
    <t>17/8/2009</t>
  </si>
  <si>
    <t>Lương Thị Lệ Hằng</t>
  </si>
  <si>
    <t>29/3/1980</t>
  </si>
  <si>
    <t>Tiến sĩ chuyên ngành Lý luận và Phương pháp dạy học Vật lý</t>
  </si>
  <si>
    <t>Đảng ủy Khối Cơ quan và Doanh nghiệp tỉnh Bà Rịa-Vũng Tàu</t>
  </si>
  <si>
    <t>26/6/2004</t>
  </si>
  <si>
    <t>Trần Văn Tuấn</t>
  </si>
  <si>
    <t>25/10/1975</t>
  </si>
  <si>
    <t>Số 63 Nguyễn Thần Hiến, phường Phước Nguyên, thành phố Bà Rịa, tỉnh Bà Rịa-Vũng Tàu</t>
  </si>
  <si>
    <t>Cán bộ; Ủy viên Ban Thường vụ Tỉnh ủy, Phó Chủ tịch Ủy ban nhân dân tỉnh</t>
  </si>
  <si>
    <t>28/5/2003</t>
  </si>
  <si>
    <t>Nguyễn Công Danh</t>
  </si>
  <si>
    <t>06/11/1982</t>
  </si>
  <si>
    <t>Thạc sĩ Kinh tế</t>
  </si>
  <si>
    <t>Sở Khoa học và Công nghệ tỉnh Bà Rịa-Vũng Tàu</t>
  </si>
  <si>
    <t>17/01/2008</t>
  </si>
  <si>
    <t>Cử nhân Kinh tế; Kỹ sư Điện khí hóa</t>
  </si>
  <si>
    <t>Phạm Văn Tiến</t>
  </si>
  <si>
    <t>24/4/1980</t>
  </si>
  <si>
    <t>Xã Tân Liễu, huyện Yên Dũng, tỉnh Bắc Giang</t>
  </si>
  <si>
    <t>Tổ 11, khu phố Mỹ Thạnh, phường Mỹ Xuân, thị xã Phú Mỹ, tỉnh Bà Rịa-Vũng Tàu</t>
  </si>
  <si>
    <t>Cử nhân Quản trị kinh doanh</t>
  </si>
  <si>
    <t>Kinh doanh; Giám đốc, Chủ tịch Hội doanh nhân trẻ thị xã Phú Mỹ</t>
  </si>
  <si>
    <t>Công ty TNHH Tư vấn Thiết kế Kiến trúc Không gian Đương Đại</t>
  </si>
  <si>
    <t>Lê Anh Tú</t>
  </si>
  <si>
    <t>19/10/1978</t>
  </si>
  <si>
    <t>Số 469 khu phố Phước Trung, thị trấn Đất Đỏ, huyện Đất Đỏ, tỉnh Bà Rịa-Vũng Tàu</t>
  </si>
  <si>
    <t>Kỹ sư Quản lý đất đai</t>
  </si>
  <si>
    <t>Thạc sĩ Khoa học đất</t>
  </si>
  <si>
    <t>Công chức; Chánh Văn phòng Sở</t>
  </si>
  <si>
    <t>Sở Tài nguyên và Môi trường tỉnh Bà Rịa-Vũng Tàu</t>
  </si>
  <si>
    <t>Ngô Thị Hồng Hạnh</t>
  </si>
  <si>
    <t>05/7/1984</t>
  </si>
  <si>
    <t>Huyện Trực Ninh, tỉnh Nam Định</t>
  </si>
  <si>
    <t>Đại học Quản trị kinh doanh</t>
  </si>
  <si>
    <t>Liên hiệp các tổ chức hữu nghị tỉnh Bà Rịa-Vũng Tàu</t>
  </si>
  <si>
    <t>Phạm Thị Vẹn</t>
  </si>
  <si>
    <t>11/4/1986</t>
  </si>
  <si>
    <t>Xã Quỳnh Hải, huyện Quỳnh Phụ, tỉnh Thái Bình</t>
  </si>
  <si>
    <t>Đại học Khoa học xã hội và Nhân văn chuyên ngành Lịch sử Đảng</t>
  </si>
  <si>
    <t>Thạc sĩ Lịch sử Đảng</t>
  </si>
  <si>
    <t>Di sản viên</t>
  </si>
  <si>
    <t>Bảo tàng tỉnh Bà Rịa-Vũng Tàu</t>
  </si>
  <si>
    <t>Đoàn Hữu Hà Vinh</t>
  </si>
  <si>
    <t>19/7/1987</t>
  </si>
  <si>
    <t>Xã Thạch Xuân, huyện Thạch Hà, tỉnh Hà Tĩnh</t>
  </si>
  <si>
    <t>Thạc sĩ Quản trị kinh doanh điều hành</t>
  </si>
  <si>
    <t>Phó Tổng giám đốc</t>
  </si>
  <si>
    <t>Công ty Cổ phần Phát triển nhà Bà Rịa-Vũng Tàu</t>
  </si>
  <si>
    <t>02/4/2015</t>
  </si>
  <si>
    <t>04/10/1974</t>
  </si>
  <si>
    <t>Đại học Mở bán công chuyên ngành Quản trị Kinh doanh</t>
  </si>
  <si>
    <t>Thị ủy Phú Mỹ, tỉnh Bà Rịa-Vũng Tàu</t>
  </si>
  <si>
    <t>25/12/2004</t>
  </si>
  <si>
    <t>Thạc sĩ Quản lý Thương mại và Kinh doanh</t>
  </si>
  <si>
    <t>Bùi Chí Tình</t>
  </si>
  <si>
    <t>25/11/1981</t>
  </si>
  <si>
    <t>Tổ 1, ấp Nam, xã Long Phước, thành phố Bà Rịa, tỉnh Bà Rịa-Vũng Tàu</t>
  </si>
  <si>
    <t>Thạc sĩ Quản lý Kinh tế</t>
  </si>
  <si>
    <t>Cán bộ; Phó Trưởng Ban Văn hóa-Xã hội</t>
  </si>
  <si>
    <t>19/3/2007</t>
  </si>
  <si>
    <t>Phạm Văn Khánh</t>
  </si>
  <si>
    <t>20/5/1957</t>
  </si>
  <si>
    <t>Thiên chúa</t>
  </si>
  <si>
    <t>Xã Hải Cường, huyện Hải Hậu, Nam Định</t>
  </si>
  <si>
    <t>Ấp Liên Hiệp 1, xã Xà Bang, huyện Châu Đức, tỉnh Bà Rịa-Vũng</t>
  </si>
  <si>
    <t>Nông nghiệp; Phó Chủ tịch</t>
  </si>
  <si>
    <t>Ủy ban Đoàn kết Công giáo tỉnh</t>
  </si>
  <si>
    <t>Lâm Ngọc Như Trúc</t>
  </si>
  <si>
    <t>02/3/1981</t>
  </si>
  <si>
    <t>Thành phố Phan Rang, tỉnh Ninh Thuận</t>
  </si>
  <si>
    <t>Cử  nhân Sư phạm chuyên ngành Lịch sử; Cử nhân Ngoại ngữ chuyên ngành tiếng Anh thương mại</t>
  </si>
  <si>
    <t>Thạc sĩ ngành Châu Á học</t>
  </si>
  <si>
    <t>Trường Đại học Bà Rịa-Vũng Tàu</t>
  </si>
  <si>
    <t>Giảng viên; Phó Trưởng ngành Đông Phương học</t>
  </si>
  <si>
    <t>Đại học chuyên ngành điện</t>
  </si>
  <si>
    <t>Tiếng Anh IELTS 6.0</t>
  </si>
  <si>
    <t>Nguyễn Thị Ngàn</t>
  </si>
  <si>
    <t>Xã Vân Du, huyện Ân Thi, tỉnh Hưng Yên</t>
  </si>
  <si>
    <t>Công nhân viên; Phó Chánh Văn phòng Hội Chữ thập đỏ tỉnh</t>
  </si>
  <si>
    <t>Hội Chữ thập đỏ tỉnh Bà Rịa-Vũng Tàu</t>
  </si>
  <si>
    <t>14/5/2010</t>
  </si>
  <si>
    <t>Cán bộ; Tỉnh ủy viên, Phó Trưởng ban Tổ chức Tỉnh ủy</t>
  </si>
  <si>
    <t>Trẻ</t>
  </si>
  <si>
    <t>Cán bộ; Ủy viên Ban Thường vụ Tỉnh ủy, Trưởng ban Tuyên giáo Tỉnh ủy</t>
  </si>
  <si>
    <t>Đại học Sư phạm Vật lý</t>
  </si>
  <si>
    <t>Cán bộ; Tỉnh ủy viên, Bí thư Đảng ủy Khối Cơ quan và Doanh nghiệp tỉnh</t>
  </si>
  <si>
    <t>Đại biểu HĐND tỉnh BR-VT nhiệm kỳ 2011-2016; 2016-2021; Đại biểu HĐND TP. Vũng Tàu nhiệm kỳ 2016-2021</t>
  </si>
  <si>
    <t>Công chức; Tỉnh ủy viên, Giám đốc Sở</t>
  </si>
  <si>
    <t>03/11/2004</t>
  </si>
  <si>
    <t>Dân tộc, Trẻ, ngoài Đảng</t>
  </si>
  <si>
    <t>Trẻ, ngoài Đảng</t>
  </si>
  <si>
    <t>- Đại biểu HĐND tỉnh BRVT  nhiệm kỳ: 2006-2011, 2011-2016, 2016-2021.
- Đại biểu HĐND huyện Châu Đức nhiệm kỳ 2016-2021</t>
  </si>
  <si>
    <t>- Đại biểu HĐND tỉnh nhiệm kỳ 2016-2021.
- Đại biểu HĐND Thành phố Bà Rịa nhiệm kỳ 2011-2016</t>
  </si>
  <si>
    <t>Cán bộ; Tỉnh ủy viên, Chủ tịch Hội Liên hiệp Phụ nữ tỉnh</t>
  </si>
  <si>
    <t>Cán bộ; Tỉnh ủy viên, Chủ tịch Liên đoàn Lao động tỉnh</t>
  </si>
  <si>
    <t>Ngoài Đảng</t>
  </si>
  <si>
    <t>27/2/1982</t>
  </si>
  <si>
    <t>Giảng viên; Phó Trưởng khoa lý luận cơ sở</t>
  </si>
  <si>
    <t>Công an; Tỉnh ủy viên, Phó Giám đốc Công an tỉnh</t>
  </si>
  <si>
    <t>Đại học chuyên ngành điện khí hóa, cung cấp điện</t>
  </si>
  <si>
    <t>Cán bộ; Tỉnh ủy viên, Bí thư Huyện ủy Đất Đỏ</t>
  </si>
  <si>
    <t>Dân tộc, trẻ</t>
  </si>
  <si>
    <t>Cán bộ; Tỉnh ủy viên, Bí thư Huyện ủy Long Điền</t>
  </si>
  <si>
    <t>Cán bộ; Tỉnh ủy viên,  Bí thư Huyện ủy Xuyên Mộc</t>
  </si>
  <si>
    <t>Cán bộ; Tỉnh ủy viên, Bí thư Huyện ủy, Chủ tịch Ủy ban nhân dân Côn Đảo</t>
  </si>
  <si>
    <t>Cán bộ; Tỉnh ủy viên, Bí thư Thị ủy Phú Mỹ</t>
  </si>
  <si>
    <t>Tôn giáo, ngoài Đảng</t>
  </si>
  <si>
    <t>Đại biểu HĐND tỉnh BR-VT nhiệm kỳ2001-2006; 2006-2011; 2011-2016</t>
  </si>
  <si>
    <t>Thạc sĩ Luật học</t>
  </si>
  <si>
    <t>Cán bộ; Tỉnh ủy viên, Bí thư Huyện ủy Châu Đức</t>
  </si>
  <si>
    <t>Thành ủy Vũng Tàu, tỉnh Bà Rịa-Vũng Tàu</t>
  </si>
  <si>
    <t xml:space="preserve">Công chức; Tỉnh ủy viên, Chánh Thanh tra tỉnh </t>
  </si>
  <si>
    <t xml:space="preserve">Công chức; Phó Viện trưởng Viện kiểm sát nhân dân tỉnh </t>
  </si>
  <si>
    <t>Công chức; Tỉnh ủy viên, Chánh án Tòa án nhân dân tỉnh</t>
  </si>
  <si>
    <t>Bộ đội; Phó Chỉ huy trưởng Bộ Chỉ huy Bộ đội Biên phòng tỉnh</t>
  </si>
  <si>
    <t xml:space="preserve">Bộ đội; Phó Tham mưu trưởng Bộ Chỉ huy Quân sự tỉnh </t>
  </si>
  <si>
    <t>Kinh doanh; Chủ tịch Hiệp hội du lịch tỉnh</t>
  </si>
  <si>
    <t>Cán bộ; Tỉnh ủy viên, Phó Trưởng đoàn chuyên trách Đoàn Đại biểu Quốc hội tỉnh</t>
  </si>
  <si>
    <t>Cử nhân Đại học Sư phạm chuyên ngành Ngữ văn; Cử nhân Học viện Báo chí &amp; Tuyên truyền</t>
  </si>
  <si>
    <t xml:space="preserve">Cán bộ; Tỉnh ủy viên, Chủ tịch Hội Nông dân tỉnh </t>
  </si>
  <si>
    <t>Cán bộ; Phó Chủ tịch Ủy ban Mặt trận Tổ quốc Việt Nam tỉnh</t>
  </si>
  <si>
    <t xml:space="preserve">Cán bộ; Bí thư Tỉnh đoàn </t>
  </si>
  <si>
    <t xml:space="preserve">Cán bộ; Phó Bí thư Tỉnh đoàn </t>
  </si>
  <si>
    <t xml:space="preserve">Cán bộ; Ủy viên Ban Thường vụ Tỉnh ủy, Bí thư Đảng đoàn, Chủ tịch Ủy ban Mặt trận Tổ quốc Việt Nam tỉnh </t>
  </si>
  <si>
    <t>Trung tâm Nước sạch và Vệ sinh môi trường nông thôn, tỉnh Bà Rịa-Vũng Tàu</t>
  </si>
  <si>
    <t>Cơ sở Tư vấn và Điều trị nghiện ma túy, tỉnh Bà Rịa-Vũng Tàu</t>
  </si>
  <si>
    <t xml:space="preserve">Cán bộ; Ủy viên Ủy ban Kiểm tra Tỉnh ủy </t>
  </si>
  <si>
    <t xml:space="preserve">Cán bộ; Ủy viên Ban Thường vụ Tỉnh ủy, Chủ nhiệm Ủy ban Kiểm tra Tỉnh ủy </t>
  </si>
  <si>
    <t>Cán bộ; Ủy viên Ban Thường vụ Tỉnh ủy, Trưởng Ban Nội chính Tỉnh ủy</t>
  </si>
  <si>
    <t xml:space="preserve">Công chức; Trưởng phòng Đoàn thể và các hội - Tổng hợp, Ban Dân vận Tỉnh ủy </t>
  </si>
  <si>
    <t>Công chức; Trưởng phòng Tổ chức Đảng - Đảng viên</t>
  </si>
  <si>
    <t xml:space="preserve">Cán bộ; Ủy viên Ban Thường vụ Tỉnh ủy, Trưởng Ban Dân vận Tỉnh ủy </t>
  </si>
  <si>
    <t>Cán bộ; Ủy viên Ban chấp hành Trung ương Đảng; Bí thư Tỉnh ủy</t>
  </si>
  <si>
    <t>Công chức; Tỉnh ủy viên, Chánh Văn phòng Tỉnh ủy; Bí thư Đảng ủy Văn phòng Tỉnh ủy</t>
  </si>
  <si>
    <t xml:space="preserve">Công chức; Giám đốc, Bí thư Đảng ủy Ngân hàng Nhà nước chi nhánh tỉnh </t>
  </si>
  <si>
    <t>12/12
phổ thông</t>
  </si>
  <si>
    <t>7/10
phổ thông</t>
  </si>
  <si>
    <t>Nguyễn Đào Trúc Lam</t>
  </si>
  <si>
    <t>Ngoài đảng</t>
  </si>
  <si>
    <t>Phạm Kinh Kha</t>
  </si>
  <si>
    <t>Hạ Thị Phượng</t>
  </si>
  <si>
    <t>Trên đại học</t>
  </si>
  <si>
    <t>x</t>
  </si>
  <si>
    <t>Trẻ, ngoài Đảng, tôn giáo</t>
  </si>
  <si>
    <t>Số 19 Đồng Nai, Phường 2, quận Tân Bình, Thành phố Hồ Chí Minh</t>
  </si>
  <si>
    <t>Số 126 đường 27/4, Khu phố 6, phường Phước Hiệp, thành phố Bà Rịa, tỉnh Bà Rịa-Vũng Tàu</t>
  </si>
  <si>
    <t>Số 33 Nguyễn Trường Tộ, Phường 3, thành phố Vũng Tàu, tỉnh Bà Rịa-Vũng Tàu</t>
  </si>
  <si>
    <t>Số 05/1/27 Phan Chu Trinh, Khu phố 3, Phường 2, thành phố Vũng Tàu, tỉnh Bà Rịa-Vũng Tàu</t>
  </si>
  <si>
    <t>Số 107 Huỳnh Tấn Phát, Khu phố 6, phường Phước Hiệp, thành phố Bà Rịa, tỉnh Bà Rịa-Vũng Tàu</t>
  </si>
  <si>
    <t>Số 134, Tổ 4, khu phố Hòa Hội, thị trấn Đất Đỏ, huyện Đất Đỏ, tỉnh Bà Rịa-Vũng Tàu</t>
  </si>
  <si>
    <t>Chung cư 199 Nam Kỳ Khởi Nghĩa, Lô A, Nhà 10.09, Phường 3, thành phố Vũng Tàu, tỉnh Bà Rịa-Vũng Tàu</t>
  </si>
  <si>
    <t>Số 97/5/2 đường Phan Chu Trinh, Phường 2, thành phố Vũng Tàu, tỉnh Bà Rịa-Vũng Tàu</t>
  </si>
  <si>
    <t>Số 62 Hoàng Văn Thụ, Phường 7, thành phố Vũng Tàu, tỉnh Bà Rịa-Vũng Tàu</t>
  </si>
  <si>
    <t>Văn phòng Đoàn đại biểu Quốc hội và Hội đồng nhân dân tỉnh Bà Rịa-Vũng Tàu</t>
  </si>
  <si>
    <t>Số 113/42 Phan Chu Trinh, Phường 2, thành phố Vũng Tàu, tỉnh Bà Rịa-Vũng Tàu</t>
  </si>
  <si>
    <t>Số 107/2/11 Bình Giã, Phường 8, thành phố Vũng Tàu, tỉnh Bà Rịa-Vũng Tàu</t>
  </si>
  <si>
    <t>Số 207 đường Huỳnh Tấn Phát, Khu phố 6, thành phố Bà Rịa, tỉnh Bà Rịa-Vũng Tàu</t>
  </si>
  <si>
    <t>Số 59/15A Phan Chu Trinh, Phường 2, thành phố Vũng Tàu, tỉnh Bà Rịa-Vũng Tàu</t>
  </si>
  <si>
    <t>Số nhà 77 đường Lê Lợi, Phường 4, thành phố Vũng Tàu, tỉnh Bà Rịa-Vũng Tàu</t>
  </si>
  <si>
    <t>Số 2628B Khu phố 3, phường Phước Nguyên, thành phố Bà Rịa, tỉnh Bà Rịa-Vũng Tàu</t>
  </si>
  <si>
    <t>Số 921/37 đường 30/4, tổ 15A, Khu phố 2, Phường 11, thành phố Vũng Tàu, tỉnh Bà Rịa-Vũng Tàu</t>
  </si>
  <si>
    <t>Số nhà A2 hẻm 9, đường Thi Sách, Phường 8, thành phố Vũng Tàu, tỉnh Bà Rịa-Vũng Tàu</t>
  </si>
  <si>
    <t xml:space="preserve">Số 66 Nguyễn Phúc Chu, Tổ 6, Khu phố 1, phường Long Tâm, thành phố Bà Rịa, tỉnh Bà Rịa-Vũng Tàu </t>
  </si>
  <si>
    <t>A2-T20, lô B, chung cư 242 Nguyễn Hữu Cảnh, phường Thắng Nhất, thành phố Vũng Tàu, tỉnh Bà Rịa-Vũng Tàu</t>
  </si>
  <si>
    <t>Số 24/10/1 Trần Đồng,Pphường 3, thành phố Vũng Tàu, tỉnh Bà Rịa-Vũng Tàu</t>
  </si>
  <si>
    <t>Số 86 F1 (F1+F2) đường Lê Văn Lộc, Phường 9, thành phố Vũng Tàu, tỉnh Bà Rịa-Vũng Tàu</t>
  </si>
  <si>
    <t>Số 2/1A Nguyễn Lương Bằng, Tổ 1, Khu phố 5, Phường 9, thành phố Vũng Tàu, tỉnh Bà Rịa-Vũng Tàu</t>
  </si>
  <si>
    <t xml:space="preserve">Số 10/36 Kha Vạn Cân, Phường 7, thành phố Vũng Tàu, tỉnh Bà Rịa-Vũng Tàu </t>
  </si>
  <si>
    <t xml:space="preserve">Số 556/20/30 đường Nguyễn An Ninh, Phường Nguyễn An Ninh, thành phố Vũng Tàu, tỉnh Bà Rịa-Vũng Tàu  </t>
  </si>
  <si>
    <t>Số 360/27 đường 2/9, Phường Nguyễn An Ninh, thành phố Vũng Tàu, tỉnh Bà Rịa-Vũng Tàu</t>
  </si>
  <si>
    <t>Căn hộ B2111 Chung cư OSC Land số 110 Võ Thị Sáu, Tổ 14, Khu phố 01, phường Thắng Tam, thành phố Vũng Tàu, tỉnh Bà Rịa-Vũng Tàu</t>
  </si>
  <si>
    <t>GB.18-29 Block B chung cư Vũng Tàu Gateway, khu TT Chí Linh, Phường Nguyễn An Ninh, thành phố Vũng Tàu, tỉnh Bà Rịa-Vũng Tàu</t>
  </si>
  <si>
    <t>Số 44 Hà Huy Giáp, Khu phố 5, phường Long Tâm, thành phố Bà Rịa, tỉnh Bà Rịa-Vũng Tàu</t>
  </si>
  <si>
    <t>Số 273A đường Bình Giã, Phường 8, thành phố Vũng Tàu, tỉnh Bà Rịa-Vũng Tàu</t>
  </si>
  <si>
    <t>Số 193 Phạm Hồng Thái, Phường 7, thành phố Vũng Tàu, tỉnh Bà Rịa-Vũng Tàu</t>
  </si>
  <si>
    <t>Số 106A Trần Quang Diệu, Khu phố 1, phường Long Toàn, thành phố Bà Rịa, tỉnh Bà Rịa-Vũng Tàu</t>
  </si>
  <si>
    <t>Số nhà 49, Lê Thị Riêng, Tổ 10, Khu phố 6, phường Phước Nguyên, thành phố Bà Rịa, tỉnh Bà Rịa-Vũng Tàu</t>
  </si>
  <si>
    <t>Căn hộ A1505 chưng cư Vũng Tàu Plaza, Số 207 đường Lê Hồng Phong, Phường 8, thành phố Vũng Tàu, tỉnh Bà Rịa-Vũng Tàu</t>
  </si>
  <si>
    <t>Số 122/33A Lý Tự Trọng, Phường 1, thành phố Vũng Tàu, tỉnh Bà Rịa-Vũng Tàu</t>
  </si>
  <si>
    <t>Số 07 đường Ngô Văn Huyền, Phường 2, thành phố Vũng Tàu, tỉnh Bà Rịa-Vũng Tàu</t>
  </si>
  <si>
    <t>Số nhà 217, đường Lê Hồng Phong, Phường 8, thành phố Vũng Tàu, tỉnh Bà Rịa-Vũng Tàu</t>
  </si>
  <si>
    <t>Số 105/3Q Lê Ngọc Hân, Phường 1, thành phố Vũng Tàu, tỉnh Bà Rịa-Vũng Tàu</t>
  </si>
  <si>
    <t>Số 51 Nguyễn Bỉnh Khiêm, Phường 3, thành phố Vũng Tàu, tỉnh Bà Rịa-Vũng Tàu</t>
  </si>
  <si>
    <t>Số 13K1 Trung tâm thương mại, Phường 7, thành phố Vũng Tàu, tỉnh Bà Rịa-Vũng Tàu</t>
  </si>
  <si>
    <t>Số 70A9 Trương Công Định, Phường 3, thành phố Vũng Tàu, tỉnh Bà Rịa-Vũng Tàu</t>
  </si>
  <si>
    <t>Số 53/9 đường Lê Hồng Phong, Phường 7, thành phố Vũng Tàu, tỉnh Bà Rịa-Vũng Tàu</t>
  </si>
  <si>
    <t>Trần Ngọc Hơn (Đại đức Thích Nhuận Nghĩa)</t>
  </si>
  <si>
    <t>Chung cư Phonix B - PB.20.16, Trung tâm đô thị Chí Linh, Phường Nguyễn An Ninh, thành phố Vũng Tàu, tỉnh Bà Rịa-Vũng Tàu</t>
  </si>
  <si>
    <t>Số 178A, Khu phố 4, phường Xuân Hòa, thành phố Long Khánh, tỉnh Đồng Nai</t>
  </si>
  <si>
    <t xml:space="preserve">Số 563/25 đường Nguyễn An Ninh, Phường Nguyễn An Ninh, thành phố Vũng Tàu, tỉnh Bà Rịa-Vũng Tàu  </t>
  </si>
  <si>
    <t>Số 13 Nguyễn Bình, Phường 9, thành phố Vũng Tàu, tỉnh Bà Rịa-Vũng Tàu</t>
  </si>
  <si>
    <t>Số 110/12 Phạm Hồng Thái, Phường 7, thành phố Vũng Tàu, tỉnh Bà Rịa-Vũng Tàu</t>
  </si>
  <si>
    <t>Số 100/16 đường Bình Giã, Phường 8, thành phố Vũng Tàu, tỉnh Bà Rịa-Vũng Tàu</t>
  </si>
  <si>
    <t>Lê Văn Minh</t>
  </si>
  <si>
    <t>18/5/1982</t>
  </si>
  <si>
    <t>Tổ 6, ấp Bắc II, xã Hòa Long, thành phố Bà Rịa, tỉnh Bà Rịa-Vũng Tàu</t>
  </si>
  <si>
    <t>Cử  nhân Kinh tế</t>
  </si>
  <si>
    <t>Công chức; Phó trưởng Phòng Tổng hợp</t>
  </si>
  <si>
    <t>23/12/2011</t>
  </si>
  <si>
    <t>trẻ</t>
  </si>
  <si>
    <t>Đại học Quản trị kinh doanh tổng hợp</t>
  </si>
  <si>
    <t>ỦY BAN BẦU CỬ
TỈNH BÀ RỊA-VŨNG TÀU</t>
  </si>
  <si>
    <t>CỘNG HÒA XÃ HỘI CHỦ NGHĨA VIỆT NAM
Độc lập - Tự do - Hạnh phúc</t>
  </si>
  <si>
    <t>DANH SÁCH CHÍNH THỨC 85 NGƯỜI ỨNG CỬ ĐẠI BIỂU HỘI ĐỒNG NHÂN DÂN TỈNH BÀ RỊA-VŨNG TÀU NHIỆM KỲ 2021-2026</t>
  </si>
  <si>
    <t>Trần Ngọc Hơn 
(Đại đức Thích Nhuận Nghĩa)</t>
  </si>
  <si>
    <t>Chung cư Phonix B - PB.20.16, trung tâm đô thị Chí Linh, phường Nguyễn An Ninh, thành phố Vũng Tàu, tỉnh Bà Rịa-Vũng Tàu</t>
  </si>
  <si>
    <t>Số 13K1 Trung tâm thương mại, phường 7, thành phố Vũng Tàu, tỉnh Bà Rịa-Vũng Tàu</t>
  </si>
  <si>
    <t>Thạc sĩ 
kinh tế</t>
  </si>
  <si>
    <t>Trình độ</t>
  </si>
  <si>
    <t>Là đại biểu HĐND
(nếu có)</t>
  </si>
  <si>
    <t>Số 106A đường Trần Quang Diệu, khu phố 1, phường Long Toàn, thành phố Bà Rịa, tỉnh Bà Rịa-Vũng Tàu</t>
  </si>
  <si>
    <t>Số 106A đường Trần Quang Diệu, phường Long Toàn, thành phố Bà Rịa, tỉnh Bà Rịa-Vũng Tàu</t>
  </si>
  <si>
    <t>Số 25 đường Trần Hưng Đạo, khu phố Long Tân, thị trấn Long Điền, huyện Long Điền, tỉnh Bà Rịa-Vũng Tàu</t>
  </si>
  <si>
    <t>Số 63 đường Nguyễn Thần Hiến, phường Phước Nguyên, thành phố Bà Rịa, tỉnh Bà Rịa-Vũng Tàu</t>
  </si>
  <si>
    <t>Tổ 11, khu phố Phước Thới, thị trấn Đất Đỏ, huyện Đất Đỏ, tỉnh Bà Rịa-Vũng Tàu</t>
  </si>
  <si>
    <t>Số 38 đường Phạm Hồng Thái, thị trấn Long Điền, huyện Long Điền, tỉnh Bà Rịa-Vũng Tàu</t>
  </si>
  <si>
    <t>Số 62 đường Hoàng Văn Thụ, phường 7, thành phố Vũng Tàu, tỉnh Bà Rịa-Vũng Tàu</t>
  </si>
  <si>
    <t xml:space="preserve">Chuyên trách công tác Đảng trong doanh nghiệp 100% vốn nhà nước; Phó Bí thư Thường trực Đảng ủy, Trưởng Ban Tuyên giáo Đảng ủy Tổng công ty </t>
  </si>
  <si>
    <t>Cử nhân Kinh tế chuyên ngành Ngân hàng; Cử nhân Luật</t>
  </si>
  <si>
    <t>Ấp Mỹ Hòa, xã Long Mỹ, huyện Đất Đỏ, tỉnh Bà Rịa-Vũng Tàu</t>
  </si>
  <si>
    <t>Đại biểu HĐND H.Châu Đức NK 2016-2021</t>
  </si>
  <si>
    <t>Đại biểu HĐND tỉnh NK 2016-2021</t>
  </si>
  <si>
    <t>- Đại biểu HĐND tỉnh NK 2016-2021.
- Đại biểu HĐND TP.Bà Rịa NK 2011-2016.</t>
  </si>
  <si>
    <t>Đại biểu HĐND H.Long Điền NK 2016-2021</t>
  </si>
  <si>
    <t>Đại biểu HĐND TP.Vũng Tàu NK 2016-2021</t>
  </si>
  <si>
    <t>Xã Long Điền Đông A, huyện Đông Hải, tỉnh Bạc Liêu</t>
  </si>
  <si>
    <t>- Đại biểu HĐND tỉnh NK: 2011-2016, 2016-2021.
- Đại biểu HĐND TP.Vũng Tàu NK 2016-2021.</t>
  </si>
  <si>
    <t>Đại biểu HĐND tỉnh NK: 2011-2016, 2016-2021</t>
  </si>
  <si>
    <t>Đơn vị bầu cử</t>
  </si>
  <si>
    <t>TM. ỦY BAN BẦU CỬ</t>
  </si>
  <si>
    <t>CHỦ TỊCH</t>
  </si>
  <si>
    <t xml:space="preserve">Nguyễn Văn Thọ </t>
  </si>
  <si>
    <t>03</t>
  </si>
  <si>
    <t xml:space="preserve">Cán bộ; Phó Bí thư Thường trực Thành ủy </t>
  </si>
  <si>
    <t xml:space="preserve">Cán bộ; Tỉnh ủy viên,  Bí thư Huyện ủy </t>
  </si>
  <si>
    <t>Đại học kinh tế</t>
  </si>
  <si>
    <t xml:space="preserve">Cán bộ; Phó Chủ tịch Thường trực </t>
  </si>
  <si>
    <t>Tiếng Anh Bậc 3 khung B1 châu Âu</t>
  </si>
  <si>
    <t>08</t>
  </si>
  <si>
    <t>Xã Phước Thuận, huyện Xuyên Mộc, tỉnh Bà Rịa-Vũng Tàu</t>
  </si>
  <si>
    <t>Cử nhân Kinh tế; Kỹ sư cơ khí</t>
  </si>
  <si>
    <t>Cử nhân Kinh tế chuyên ngành Kinh tế đối ngoại; Cử nhân Quản trị kinh doanh</t>
  </si>
  <si>
    <t>01</t>
  </si>
  <si>
    <t>Tiếng Anh IELTS 5.0</t>
  </si>
  <si>
    <t>07</t>
  </si>
  <si>
    <t>09</t>
  </si>
  <si>
    <t>04</t>
  </si>
  <si>
    <t>Đại học Quản trị Kinh doanh</t>
  </si>
  <si>
    <t>Cán bộ; Tỉnh ủy viên, Bí thư Thị ủy</t>
  </si>
  <si>
    <t>02</t>
  </si>
  <si>
    <t>Cán bộ; Tỉnh ủy viên, Bí thư Đảng ủy</t>
  </si>
  <si>
    <t>Thạc sĩ Quản lý Tài nguyên và Môi trường</t>
  </si>
  <si>
    <t>Cán bộ; Tỉnh ủy viên, Chánh Văn phòng Tỉnh ủy; Bí thư Đảng ủy Văn phòng Tỉnh ủy</t>
  </si>
  <si>
    <t>06</t>
  </si>
  <si>
    <t>Cán bộ; Tỉnh ủy viên, Bí thư Huyện ủy</t>
  </si>
  <si>
    <t>Thôn Phong Thăng, xã An Định, huyện Tuy An, tỉnh Phú Yên</t>
  </si>
  <si>
    <t>Cử nhân Phật học</t>
  </si>
  <si>
    <t>Tu sĩ Phật giáo; Phó Trưởng ban kiêm Chánh Thư ký Ban Trị sự GHPGVN tỉnh Bà Rịa-Vũng Tàu; Phó Hiệu trưởng Trường Phật học Đại Tòng Lâm</t>
  </si>
  <si>
    <t>Văn phòng Ban Trị sự GHPGVN tỉnh Bà Rịa-Vũng Tàu</t>
  </si>
  <si>
    <t>Tiến sĩ Quản lý tổ chức</t>
  </si>
  <si>
    <t>Cán bộ; Ủy viên</t>
  </si>
  <si>
    <t>05</t>
  </si>
  <si>
    <t>Bộ đội; Thượng tá, Phó Chỉ huy trưởng kiêm Tham mưu trưởng</t>
  </si>
  <si>
    <t>Cán bộ; Ủy viên Ban Thường vụ Tỉnh ủy, Bí thư Thành ủy</t>
  </si>
  <si>
    <t>Đại biểu HĐND tỉnh NK: 2004-2011, 2011-2016, 2016-2021.</t>
  </si>
  <si>
    <t>Cử nhân Khoa học; Cử nhân Chính trị</t>
  </si>
  <si>
    <t>Công chức; Giám đốc, Bí thư Đảng ủy</t>
  </si>
  <si>
    <t>Xã Long Phước, thành phố Bà Rịa, tỉnh Bà Rịa - Vũng Tàu</t>
  </si>
  <si>
    <t>12/12
bổ túc</t>
  </si>
  <si>
    <t xml:space="preserve">Cán bộ; Phó Chủ tịch </t>
  </si>
  <si>
    <t>Ấp Hội Mỹ, xã Phước Hội, huyện Đất Đỏ, tỉnh Bà Rịa-Vũng Tàu</t>
  </si>
  <si>
    <t>Cán bộ; Tỉnh ủy viên, Bí thư Huyện ủy, Chủ tịch Ủy ban nhân dân</t>
  </si>
  <si>
    <t>Tiếng Anh B2 khung Châu Âu</t>
  </si>
  <si>
    <t>22/8/2012</t>
  </si>
  <si>
    <t>Đại học An ninh nhân dân</t>
  </si>
  <si>
    <t>Cán bộ; Tỉnh ủy viên, Chủ tịch</t>
  </si>
  <si>
    <t>Cán bộ; Ủy viên Ban Thường vụ Tỉnh ủy; Ủy viên Ủy ban Trung ương Mặt trận Tổ quốc Việt Nam; Bí thư Đảng đoàn, Chủ tịch</t>
  </si>
  <si>
    <t>- Đại biểu HĐND tỉnh NK: 2004-2011, 2011-2016, 2016-2021.
- Đại biểu HĐND H.Châu Đức NK 2016-2021.</t>
  </si>
  <si>
    <t>Công chức; Phó Viện trưởng</t>
  </si>
  <si>
    <t>Quản lý doanh nghiệp; Chủ tịch Hội đồng quản trị</t>
  </si>
  <si>
    <t>Tiếng Nga (Học đại học ở Liên Xô)</t>
  </si>
  <si>
    <t>Công chức; Tỉnh ủy viên, Phó Trưởng ban Tổ chức Tỉnh ủy</t>
  </si>
  <si>
    <t>Bộ đội; Phó Chỉ huy trưởng</t>
  </si>
  <si>
    <t>Đại biểu HĐND tỉnh NK: 1999-2004, 2004-2011, 2011-2016.</t>
  </si>
  <si>
    <t>Thạc sĩ Tổ chức Quản lý vận tải</t>
  </si>
  <si>
    <t>Tiếng Anh TOEIC SCORE 450</t>
  </si>
  <si>
    <t>06/12/1993</t>
  </si>
  <si>
    <t xml:space="preserve">Cán bộ; Tỉnh ủy viên, Bí thư Tỉnh đoàn </t>
  </si>
  <si>
    <t>Công chức; Tỉnh ủy viên, Chánh án</t>
  </si>
  <si>
    <t>04/6/1986</t>
  </si>
  <si>
    <t>Đại học Luật Dân sự-Kinh tế</t>
  </si>
  <si>
    <t>Xã Tây Phú, huyện Tây Sơn, tỉnh Bình Định</t>
  </si>
  <si>
    <t>Thị trấn Long Điền, huyện Long Điền, tỉnh Bà Rịa-Vũng Tàu.</t>
  </si>
  <si>
    <t>Bà Rịa-Vũng Tàu,  ngày        tháng     năm 2021</t>
  </si>
  <si>
    <t>Số nhà 217 đường Lê Hồng Phong, Phường 8, thành phố Vũng Tàu, tỉnh Bà Rịa-Vũng Tàu</t>
  </si>
  <si>
    <t>Số 16/12/5 đường Bình Giã, Phường 8, thành phố Vũng Tàu Tỉnh Bà Rịa-Vũng Tàu</t>
  </si>
  <si>
    <t>Số 207 đường Huỳnh Tấn Phát, Khu phố 6, phường Phước Hiệp, thành phố Bà Rịa, tỉnh Bà Rịa-Vũng Tàu</t>
  </si>
  <si>
    <t>Số 05 đường Trần Xuân Độ, tổ 28, Khu phố 2, phường Thắng Nhì, thành phố Vũng Tàu, tỉnh Bà Rịa-Vũng Tàu</t>
  </si>
  <si>
    <t>- Đại biểu HĐND tỉnh NK 2016-2021.
- Đại biểu HĐND Phường 7 NK 1994-1997.</t>
  </si>
  <si>
    <t>Số 107/2/11 đường Bình Giã, Phường 8, thành phố Vũng Tàu, tỉnh Bà Rịa-Vũng Tàu</t>
  </si>
  <si>
    <t>Chung cư 199 Nam Kỳ Khởi Nghĩa, Lô A, nhà 10.09, Phường 3, thành phố Vũng Tàu, tỉnh Bà Rịa-Vũng Tàu</t>
  </si>
  <si>
    <t>Số 51 đường Nguyễn Bỉnh Khiêm, Phường 3, thành phố Vũng Tàu, tỉnh Bà Rịa-Vũng Tàu</t>
  </si>
  <si>
    <t>Số 44 đường Hà Huy Giáp, Khu phố 5, phường Long Tâm, thành phố Bà Rịa, tỉnh Bà Rịa-Vũng Tàu</t>
  </si>
  <si>
    <t>Số 59/15A đường Phan Chu Trinh, Phường 2, thành phố Vũng Tàu, tỉnh Bà Rịa-Vũng Tàu</t>
  </si>
  <si>
    <t>Số 107 đường Huỳnh Tấn Phát, Khu phố 6, Phường Phước Hiệp, thành phố Bà Rịa, tỉnh Bà Rịa-Vũng Tàu</t>
  </si>
  <si>
    <t xml:space="preserve">Số 66 đường Nguyễn Phúc Chu, tổ 6, Khu phố 1, phường Long Tâm, thành phố Bà Rịa, tỉnh Bà Rịa-Vũng Tàu </t>
  </si>
  <si>
    <t>09/8/1971</t>
  </si>
  <si>
    <t>09/7/1996</t>
  </si>
  <si>
    <t>07/7/2000</t>
  </si>
  <si>
    <t>Số 19 đường Đồng Nai, Phường 2, quận Tân Bình, Thành phố Hồ Chí Minh</t>
  </si>
  <si>
    <t>15/8/1995</t>
  </si>
  <si>
    <t>Số 193 đường Phạm Hồng Thái, Phường 7, thành phố Vũng Tàu, tỉnh Bà Rịa-Vũng Tàu</t>
  </si>
  <si>
    <t>Số 113/42 đường Phan Chu Trinh, Phường 2, thành phố Vũng Tàu, tỉnh Bà Rịa-Vũng Tàu</t>
  </si>
  <si>
    <t>Số 105/3Q đường Lê Ngọc Hân, Phường 1, thành phố Vũng Tàu, tỉnh Bà Rịa-Vũng Tàu</t>
  </si>
  <si>
    <t>Số 24/10/1 đường Trần Đồng, Phường 3, thành phố Vũng Tàu, tỉnh Bà Rịa-Vũng Tàu</t>
  </si>
  <si>
    <t xml:space="preserve">Đoàn Đại biểu Quốc hội tỉnh Bà Rịa-Vũng Tàu </t>
  </si>
  <si>
    <t>Cán bộ; Tỉnh ủy viên, Phó Trưởng đoàn chuyên trách Đoàn đại biểu Quốc hội tỉnh Bà Rịa-Vũng Tàu; Ủy viên Ủy ban Quốc phòng và An ninh của Quốc hội</t>
  </si>
  <si>
    <r>
      <t xml:space="preserve">Số đại biểu được bầu của HĐND tỉnh Bà Rịa – Vũng Tàu:  </t>
    </r>
    <r>
      <rPr>
        <b/>
        <sz val="21"/>
        <color rgb="FF000000"/>
        <rFont val="Times New Roman"/>
        <family val="1"/>
      </rPr>
      <t>52</t>
    </r>
    <r>
      <rPr>
        <sz val="21"/>
        <color rgb="FF000000"/>
        <rFont val="Times New Roman"/>
        <family val="1"/>
      </rPr>
      <t xml:space="preserve"> đại biểu.</t>
    </r>
  </si>
  <si>
    <r>
      <t xml:space="preserve">Tổng số người trúng cử trong danh sách này là: </t>
    </r>
    <r>
      <rPr>
        <b/>
        <sz val="21"/>
        <color rgb="FF000000"/>
        <rFont val="Times New Roman"/>
        <family val="1"/>
      </rPr>
      <t>52</t>
    </r>
    <r>
      <rPr>
        <sz val="21"/>
        <color rgb="FF000000"/>
        <rFont val="Times New Roman"/>
        <family val="1"/>
      </rPr>
      <t xml:space="preserve"> người.</t>
    </r>
  </si>
  <si>
    <r>
      <t xml:space="preserve">DANH SÁCH NHỮNG NGƯỜI TRÚNG CỬ 
ĐẠI BIỂU HỘI ĐỒNG NHÂN DÂN TỈNH BÀ RỊA-VŨNG TÀU KHÓA VII NHIỆM KỲ 2021-2026 
</t>
    </r>
    <r>
      <rPr>
        <i/>
        <sz val="20"/>
        <rFont val="Times New Roman"/>
        <family val="1"/>
      </rPr>
      <t xml:space="preserve">(Ban hành kèm theo Nghị quyết số       /NQ-UBBC ngày       tháng       năm 2021 của Ủy ban bầu cử tỉnh Bà Rịa - Vũng Tàu)
</t>
    </r>
  </si>
  <si>
    <t>Công chức; Trưởng phòng Thông tin-Dân nguyện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</si>
</sst>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1"/>
      <name val="Calibri"/>
      <family val="2"/>
      <scheme val="minor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4"/>
      <color rgb="FFFF0000"/>
      <name val="Times New Roman"/>
      <family val="1"/>
    </font>
    <font>
      <sz val="12"/>
      <color rgb="FFFF0000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  <font>
      <sz val="18"/>
      <name val="Calibri"/>
      <family val="2"/>
      <scheme val="minor"/>
    </font>
    <font>
      <sz val="20"/>
      <name val="Times New Roman"/>
      <family val="1"/>
    </font>
    <font>
      <sz val="20"/>
      <name val="Calibri"/>
      <family val="2"/>
      <scheme val="minor"/>
    </font>
    <font>
      <b/>
      <sz val="20"/>
      <name val="Times New Roman"/>
      <family val="1"/>
    </font>
    <font>
      <sz val="21"/>
      <color rgb="FF000000"/>
      <name val="Times New Roman"/>
      <family val="1"/>
    </font>
    <font>
      <b/>
      <sz val="21"/>
      <color rgb="FF000000"/>
      <name val="Times New Roman"/>
      <family val="1"/>
    </font>
    <font>
      <sz val="21"/>
      <name val="Times New Roman"/>
      <family val="1"/>
    </font>
    <font>
      <i/>
      <sz val="21"/>
      <color rgb="FF000000"/>
      <name val="Times New Roman"/>
      <family val="1"/>
    </font>
    <font>
      <sz val="21"/>
      <name val="Calibri"/>
      <family val="2"/>
      <scheme val="minor"/>
    </font>
    <font>
      <b/>
      <sz val="21"/>
      <name val="Times New Roman"/>
      <family val="1"/>
    </font>
    <font>
      <i/>
      <sz val="2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/>
    <xf numFmtId="0" fontId="0" fillId="0" borderId="1" xfId="0" applyFont="1" applyBorder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quotePrefix="1" applyFont="1" applyFill="1" applyBorder="1" applyAlignment="1">
      <alignment horizontal="center" vertical="center" wrapText="1"/>
    </xf>
    <xf numFmtId="0" fontId="7" fillId="4" borderId="0" xfId="0" applyFont="1" applyFill="1"/>
    <xf numFmtId="0" fontId="0" fillId="4" borderId="0" xfId="0" applyFill="1"/>
    <xf numFmtId="0" fontId="3" fillId="5" borderId="1" xfId="0" applyFont="1" applyFill="1" applyBorder="1" applyAlignment="1">
      <alignment horizontal="center" vertical="center" wrapText="1"/>
    </xf>
    <xf numFmtId="0" fontId="3" fillId="5" borderId="1" xfId="0" quotePrefix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7" fillId="5" borderId="0" xfId="0" applyFont="1" applyFill="1"/>
    <xf numFmtId="0" fontId="0" fillId="5" borderId="0" xfId="0" applyFill="1"/>
    <xf numFmtId="0" fontId="8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quotePrefix="1" applyFont="1" applyFill="1" applyBorder="1" applyAlignment="1">
      <alignment horizontal="center" vertical="center" wrapText="1"/>
    </xf>
    <xf numFmtId="0" fontId="0" fillId="4" borderId="0" xfId="0" applyFont="1" applyFill="1"/>
    <xf numFmtId="0" fontId="8" fillId="5" borderId="1" xfId="0" applyFont="1" applyFill="1" applyBorder="1" applyAlignment="1">
      <alignment horizontal="center" vertical="center" wrapText="1"/>
    </xf>
    <xf numFmtId="0" fontId="8" fillId="4" borderId="1" xfId="0" quotePrefix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quotePrefix="1" applyFont="1" applyFill="1" applyBorder="1" applyAlignment="1">
      <alignment horizontal="center" vertical="center" wrapText="1"/>
    </xf>
    <xf numFmtId="0" fontId="0" fillId="5" borderId="0" xfId="0" applyFont="1" applyFill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4" fillId="5" borderId="0" xfId="0" applyFont="1" applyFill="1"/>
    <xf numFmtId="0" fontId="4" fillId="5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0" fillId="5" borderId="1" xfId="0" applyFont="1" applyFill="1" applyBorder="1" applyAlignment="1">
      <alignment horizontal="center" vertical="center" wrapText="1"/>
    </xf>
    <xf numFmtId="14" fontId="3" fillId="5" borderId="1" xfId="0" quotePrefix="1" applyNumberFormat="1" applyFont="1" applyFill="1" applyBorder="1" applyAlignment="1">
      <alignment horizontal="center" vertical="center" wrapText="1"/>
    </xf>
    <xf numFmtId="16" fontId="3" fillId="5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796643</xdr:colOff>
      <xdr:row>1</xdr:row>
      <xdr:rowOff>1</xdr:rowOff>
    </xdr:from>
    <xdr:to>
      <xdr:col>1</xdr:col>
      <xdr:colOff>1870370</xdr:colOff>
      <xdr:row>1</xdr:row>
      <xdr:rowOff>1</xdr:rowOff>
    </xdr:to>
    <xdr:cxnSp macro="">
      <xdr:nvCxnSpPr>
        <xdr:cNvPr id="3" name="Straight Connector 2"/>
        <xdr:cNvCxnSpPr/>
      </xdr:nvCxnSpPr>
      <xdr:spPr>
        <a:xfrm>
          <a:off x="1212279" y="461819"/>
          <a:ext cx="10737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2297546</xdr:colOff>
      <xdr:row>1</xdr:row>
      <xdr:rowOff>11546</xdr:rowOff>
    </xdr:from>
    <xdr:to>
      <xdr:col>16</xdr:col>
      <xdr:colOff>692728</xdr:colOff>
      <xdr:row>1</xdr:row>
      <xdr:rowOff>11546</xdr:rowOff>
    </xdr:to>
    <xdr:cxnSp macro="">
      <xdr:nvCxnSpPr>
        <xdr:cNvPr id="5" name="Straight Connector 4"/>
        <xdr:cNvCxnSpPr/>
      </xdr:nvCxnSpPr>
      <xdr:spPr>
        <a:xfrm>
          <a:off x="16232910" y="473364"/>
          <a:ext cx="210127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323275</xdr:colOff>
      <xdr:row>2</xdr:row>
      <xdr:rowOff>69272</xdr:rowOff>
    </xdr:from>
    <xdr:to>
      <xdr:col>4</xdr:col>
      <xdr:colOff>444495</xdr:colOff>
      <xdr:row>2</xdr:row>
      <xdr:rowOff>69273</xdr:rowOff>
    </xdr:to>
    <xdr:cxnSp macro="">
      <xdr:nvCxnSpPr>
        <xdr:cNvPr id="2" name="Straight Connector 1"/>
        <xdr:cNvCxnSpPr/>
      </xdr:nvCxnSpPr>
      <xdr:spPr>
        <a:xfrm flipV="1">
          <a:off x="2505366" y="1004454"/>
          <a:ext cx="917856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311729</xdr:colOff>
      <xdr:row>2</xdr:row>
      <xdr:rowOff>138546</xdr:rowOff>
    </xdr:from>
    <xdr:to>
      <xdr:col>17</xdr:col>
      <xdr:colOff>588820</xdr:colOff>
      <xdr:row>2</xdr:row>
      <xdr:rowOff>138546</xdr:rowOff>
    </xdr:to>
    <xdr:cxnSp macro="">
      <xdr:nvCxnSpPr>
        <xdr:cNvPr id="6" name="Straight Connector 5"/>
        <xdr:cNvCxnSpPr/>
      </xdr:nvCxnSpPr>
      <xdr:spPr>
        <a:xfrm>
          <a:off x="12555684" y="1073728"/>
          <a:ext cx="238990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Desktop\Danh%20s&#225;ch%20&#7913;ng%20c&#7917;%202021-2026\Danh%20s&#225;ch%20h&#7891;%20s&#417;%20&#273;&#7841;i%20bi&#7875;u%20Qu&#7889;c%20h&#7897;i%202021-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ốc hội"/>
      <sheetName val="Quốc hội (DS ngày 12.3.2021)"/>
      <sheetName val="Dân tộc"/>
      <sheetName val="ĐV Bầu cử"/>
      <sheetName val="Tinh thành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5"/>
  <sheetViews>
    <sheetView topLeftCell="A16" zoomScale="55" zoomScaleNormal="55" workbookViewId="0">
      <selection activeCell="V1" sqref="V1:V1048576"/>
    </sheetView>
  </sheetViews>
  <sheetFormatPr defaultRowHeight="15" x14ac:dyDescent="0.25"/>
  <cols>
    <col min="1" max="1" width="6" customWidth="1"/>
    <col min="2" max="2" width="29.5703125" style="18" customWidth="1"/>
    <col min="3" max="3" width="14.85546875" customWidth="1"/>
    <col min="4" max="4" width="8.85546875" customWidth="1"/>
    <col min="5" max="5" width="9.28515625" customWidth="1"/>
    <col min="6" max="6" width="10.42578125" customWidth="1"/>
    <col min="7" max="7" width="9.28515625" customWidth="1"/>
    <col min="8" max="8" width="19.5703125" customWidth="1"/>
    <col min="9" max="9" width="25.42578125" customWidth="1"/>
    <col min="10" max="10" width="8.28515625" customWidth="1"/>
    <col min="11" max="11" width="18.7109375" customWidth="1"/>
    <col min="12" max="12" width="15.5703125" customWidth="1"/>
    <col min="13" max="13" width="10.5703125" customWidth="1"/>
    <col min="14" max="14" width="13.42578125" customWidth="1"/>
    <col min="15" max="15" width="36.28515625" customWidth="1"/>
    <col min="16" max="16" width="16.85546875" customWidth="1"/>
    <col min="17" max="17" width="14.5703125" customWidth="1"/>
    <col min="18" max="18" width="15.140625" customWidth="1"/>
    <col min="19" max="19" width="12.85546875" style="15" customWidth="1"/>
    <col min="20" max="20" width="8.7109375" hidden="1" customWidth="1"/>
    <col min="21" max="21" width="8.7109375" style="15" hidden="1" customWidth="1"/>
    <col min="22" max="24" width="8.7109375" customWidth="1"/>
  </cols>
  <sheetData>
    <row r="1" spans="1:23" ht="36.6" customHeight="1" x14ac:dyDescent="0.3">
      <c r="A1" s="77" t="s">
        <v>761</v>
      </c>
      <c r="B1" s="77"/>
      <c r="C1" s="77"/>
      <c r="O1" s="75" t="s">
        <v>762</v>
      </c>
      <c r="P1" s="76"/>
      <c r="Q1" s="76"/>
      <c r="R1" s="76"/>
      <c r="S1" s="76"/>
    </row>
    <row r="3" spans="1:23" ht="18.75" x14ac:dyDescent="0.25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M3" s="1"/>
      <c r="N3" s="1"/>
      <c r="O3" s="1"/>
      <c r="P3" s="1"/>
      <c r="Q3" s="1"/>
      <c r="R3" s="2"/>
      <c r="S3" s="14"/>
    </row>
    <row r="4" spans="1:23" ht="22.5" x14ac:dyDescent="0.25">
      <c r="A4" s="80" t="s">
        <v>763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</row>
    <row r="5" spans="1:23" ht="22.5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23" ht="36.75" customHeight="1" x14ac:dyDescent="0.25">
      <c r="A6" s="78" t="s">
        <v>0</v>
      </c>
      <c r="B6" s="78" t="s">
        <v>1</v>
      </c>
      <c r="C6" s="78" t="s">
        <v>2</v>
      </c>
      <c r="D6" s="78" t="s">
        <v>3</v>
      </c>
      <c r="E6" s="78" t="s">
        <v>4</v>
      </c>
      <c r="F6" s="78" t="s">
        <v>5</v>
      </c>
      <c r="G6" s="78" t="s">
        <v>6</v>
      </c>
      <c r="H6" s="78" t="s">
        <v>7</v>
      </c>
      <c r="I6" s="78" t="s">
        <v>8</v>
      </c>
      <c r="J6" s="78" t="s">
        <v>9</v>
      </c>
      <c r="K6" s="78"/>
      <c r="L6" s="78"/>
      <c r="M6" s="78"/>
      <c r="N6" s="78"/>
      <c r="O6" s="78" t="s">
        <v>10</v>
      </c>
      <c r="P6" s="78" t="s">
        <v>11</v>
      </c>
      <c r="Q6" s="78" t="s">
        <v>12</v>
      </c>
      <c r="R6" s="78" t="s">
        <v>13</v>
      </c>
      <c r="S6" s="78" t="s">
        <v>14</v>
      </c>
    </row>
    <row r="7" spans="1:23" ht="90.75" customHeight="1" x14ac:dyDescent="0.25">
      <c r="A7" s="78"/>
      <c r="B7" s="78"/>
      <c r="C7" s="78"/>
      <c r="D7" s="78"/>
      <c r="E7" s="78"/>
      <c r="F7" s="78"/>
      <c r="G7" s="78"/>
      <c r="H7" s="78"/>
      <c r="I7" s="78"/>
      <c r="J7" s="19" t="s">
        <v>15</v>
      </c>
      <c r="K7" s="19" t="s">
        <v>16</v>
      </c>
      <c r="L7" s="19" t="s">
        <v>17</v>
      </c>
      <c r="M7" s="19" t="s">
        <v>18</v>
      </c>
      <c r="N7" s="19" t="s">
        <v>19</v>
      </c>
      <c r="O7" s="78"/>
      <c r="P7" s="78"/>
      <c r="Q7" s="78"/>
      <c r="R7" s="78"/>
      <c r="S7" s="78"/>
      <c r="U7" s="21" t="s">
        <v>701</v>
      </c>
    </row>
    <row r="8" spans="1:23" ht="39.6" customHeight="1" x14ac:dyDescent="0.25">
      <c r="A8" s="78" t="s">
        <v>460</v>
      </c>
      <c r="B8" s="78"/>
      <c r="C8" s="7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3" ht="99.75" customHeight="1" x14ac:dyDescent="0.25">
      <c r="A9" s="3">
        <v>1</v>
      </c>
      <c r="B9" s="3" t="s">
        <v>231</v>
      </c>
      <c r="C9" s="6" t="s">
        <v>232</v>
      </c>
      <c r="D9" s="3" t="s">
        <v>31</v>
      </c>
      <c r="E9" s="3" t="s">
        <v>23</v>
      </c>
      <c r="F9" s="3" t="s">
        <v>24</v>
      </c>
      <c r="G9" s="3" t="s">
        <v>25</v>
      </c>
      <c r="H9" s="3" t="s">
        <v>233</v>
      </c>
      <c r="I9" s="3" t="s">
        <v>704</v>
      </c>
      <c r="J9" s="6" t="s">
        <v>695</v>
      </c>
      <c r="K9" s="3" t="s">
        <v>234</v>
      </c>
      <c r="L9" s="3" t="s">
        <v>38</v>
      </c>
      <c r="M9" s="3" t="s">
        <v>32</v>
      </c>
      <c r="N9" s="3" t="s">
        <v>235</v>
      </c>
      <c r="O9" s="3" t="s">
        <v>692</v>
      </c>
      <c r="P9" s="3" t="s">
        <v>236</v>
      </c>
      <c r="Q9" s="6" t="s">
        <v>237</v>
      </c>
      <c r="R9" s="3"/>
      <c r="S9" s="3"/>
      <c r="U9">
        <v>1</v>
      </c>
      <c r="V9">
        <f>2021-1962</f>
        <v>59</v>
      </c>
      <c r="W9">
        <v>1</v>
      </c>
    </row>
    <row r="10" spans="1:23" ht="137.25" customHeight="1" x14ac:dyDescent="0.25">
      <c r="A10" s="3">
        <v>2</v>
      </c>
      <c r="B10" s="3" t="s">
        <v>238</v>
      </c>
      <c r="C10" s="6" t="s">
        <v>239</v>
      </c>
      <c r="D10" s="3" t="s">
        <v>31</v>
      </c>
      <c r="E10" s="3" t="s">
        <v>23</v>
      </c>
      <c r="F10" s="3" t="s">
        <v>24</v>
      </c>
      <c r="G10" s="3" t="s">
        <v>25</v>
      </c>
      <c r="H10" s="3" t="s">
        <v>240</v>
      </c>
      <c r="I10" s="3" t="s">
        <v>705</v>
      </c>
      <c r="J10" s="6" t="s">
        <v>695</v>
      </c>
      <c r="K10" s="3" t="s">
        <v>241</v>
      </c>
      <c r="L10" s="3" t="s">
        <v>242</v>
      </c>
      <c r="M10" s="3" t="s">
        <v>32</v>
      </c>
      <c r="N10" s="3" t="s">
        <v>217</v>
      </c>
      <c r="O10" s="3" t="s">
        <v>693</v>
      </c>
      <c r="P10" s="3" t="s">
        <v>244</v>
      </c>
      <c r="Q10" s="6" t="s">
        <v>243</v>
      </c>
      <c r="R10" s="3"/>
      <c r="S10" s="3"/>
      <c r="U10">
        <v>1</v>
      </c>
      <c r="V10">
        <f>2021-1976</f>
        <v>45</v>
      </c>
      <c r="W10">
        <v>1</v>
      </c>
    </row>
    <row r="11" spans="1:23" s="40" customFormat="1" ht="105" customHeight="1" x14ac:dyDescent="0.25">
      <c r="A11" s="36">
        <v>3</v>
      </c>
      <c r="B11" s="36" t="s">
        <v>133</v>
      </c>
      <c r="C11" s="37" t="s">
        <v>134</v>
      </c>
      <c r="D11" s="36" t="s">
        <v>22</v>
      </c>
      <c r="E11" s="36" t="s">
        <v>23</v>
      </c>
      <c r="F11" s="36" t="s">
        <v>24</v>
      </c>
      <c r="G11" s="36" t="s">
        <v>25</v>
      </c>
      <c r="H11" s="36" t="s">
        <v>59</v>
      </c>
      <c r="I11" s="36" t="s">
        <v>135</v>
      </c>
      <c r="J11" s="37" t="s">
        <v>695</v>
      </c>
      <c r="K11" s="36" t="s">
        <v>81</v>
      </c>
      <c r="L11" s="36" t="s">
        <v>702</v>
      </c>
      <c r="M11" s="36" t="s">
        <v>32</v>
      </c>
      <c r="N11" s="36" t="s">
        <v>136</v>
      </c>
      <c r="O11" s="36" t="s">
        <v>641</v>
      </c>
      <c r="P11" s="36" t="s">
        <v>131</v>
      </c>
      <c r="Q11" s="37" t="s">
        <v>137</v>
      </c>
      <c r="R11" s="36" t="s">
        <v>138</v>
      </c>
      <c r="S11" s="47"/>
      <c r="U11" s="48" t="s">
        <v>702</v>
      </c>
      <c r="V11" s="40">
        <f>2021-1981</f>
        <v>40</v>
      </c>
      <c r="W11" s="40">
        <v>1</v>
      </c>
    </row>
    <row r="12" spans="1:23" ht="92.25" customHeight="1" x14ac:dyDescent="0.25">
      <c r="A12" s="3">
        <v>4</v>
      </c>
      <c r="B12" s="3" t="s">
        <v>128</v>
      </c>
      <c r="C12" s="6" t="s">
        <v>129</v>
      </c>
      <c r="D12" s="3" t="s">
        <v>22</v>
      </c>
      <c r="E12" s="3" t="s">
        <v>23</v>
      </c>
      <c r="F12" s="3" t="s">
        <v>24</v>
      </c>
      <c r="G12" s="3" t="s">
        <v>25</v>
      </c>
      <c r="H12" s="3" t="s">
        <v>130</v>
      </c>
      <c r="I12" s="3" t="s">
        <v>706</v>
      </c>
      <c r="J12" s="6" t="s">
        <v>695</v>
      </c>
      <c r="K12" s="3" t="s">
        <v>37</v>
      </c>
      <c r="L12" s="3" t="s">
        <v>702</v>
      </c>
      <c r="M12" s="3" t="s">
        <v>32</v>
      </c>
      <c r="N12" s="3" t="s">
        <v>112</v>
      </c>
      <c r="O12" s="3" t="s">
        <v>690</v>
      </c>
      <c r="P12" s="3" t="s">
        <v>131</v>
      </c>
      <c r="Q12" s="6" t="s">
        <v>132</v>
      </c>
      <c r="R12" s="3"/>
      <c r="S12" s="3"/>
      <c r="U12" s="15" t="s">
        <v>702</v>
      </c>
      <c r="V12">
        <f>2021-1979</f>
        <v>42</v>
      </c>
      <c r="W12">
        <v>1</v>
      </c>
    </row>
    <row r="13" spans="1:23" ht="111.75" customHeight="1" x14ac:dyDescent="0.25">
      <c r="A13" s="3">
        <v>5</v>
      </c>
      <c r="B13" s="3" t="s">
        <v>207</v>
      </c>
      <c r="C13" s="6" t="s">
        <v>208</v>
      </c>
      <c r="D13" s="3" t="s">
        <v>35</v>
      </c>
      <c r="E13" s="3" t="s">
        <v>23</v>
      </c>
      <c r="F13" s="3" t="s">
        <v>24</v>
      </c>
      <c r="G13" s="3" t="s">
        <v>25</v>
      </c>
      <c r="H13" s="3" t="s">
        <v>210</v>
      </c>
      <c r="I13" s="3" t="s">
        <v>211</v>
      </c>
      <c r="J13" s="6" t="s">
        <v>695</v>
      </c>
      <c r="K13" s="3" t="s">
        <v>26</v>
      </c>
      <c r="L13" s="3" t="s">
        <v>702</v>
      </c>
      <c r="M13" s="3" t="s">
        <v>32</v>
      </c>
      <c r="N13" s="3" t="s">
        <v>212</v>
      </c>
      <c r="O13" s="3" t="s">
        <v>691</v>
      </c>
      <c r="P13" s="3" t="s">
        <v>205</v>
      </c>
      <c r="Q13" s="5" t="s">
        <v>209</v>
      </c>
      <c r="R13" s="3" t="s">
        <v>138</v>
      </c>
      <c r="S13" s="13"/>
      <c r="U13" s="15" t="s">
        <v>702</v>
      </c>
      <c r="V13">
        <f>2021-1965</f>
        <v>56</v>
      </c>
      <c r="W13">
        <v>1</v>
      </c>
    </row>
    <row r="14" spans="1:23" ht="107.25" customHeight="1" x14ac:dyDescent="0.25">
      <c r="A14" s="3">
        <v>6</v>
      </c>
      <c r="B14" s="3" t="s">
        <v>201</v>
      </c>
      <c r="C14" s="6" t="s">
        <v>202</v>
      </c>
      <c r="D14" s="3" t="s">
        <v>31</v>
      </c>
      <c r="E14" s="3" t="s">
        <v>23</v>
      </c>
      <c r="F14" s="3" t="s">
        <v>24</v>
      </c>
      <c r="G14" s="3" t="s">
        <v>25</v>
      </c>
      <c r="H14" s="3" t="s">
        <v>203</v>
      </c>
      <c r="I14" s="3" t="s">
        <v>707</v>
      </c>
      <c r="J14" s="6" t="s">
        <v>695</v>
      </c>
      <c r="K14" s="3" t="s">
        <v>204</v>
      </c>
      <c r="L14" s="3" t="s">
        <v>702</v>
      </c>
      <c r="M14" s="3" t="s">
        <v>32</v>
      </c>
      <c r="N14" s="3" t="s">
        <v>112</v>
      </c>
      <c r="O14" s="3" t="s">
        <v>689</v>
      </c>
      <c r="P14" s="3" t="s">
        <v>205</v>
      </c>
      <c r="Q14" s="6" t="s">
        <v>206</v>
      </c>
      <c r="R14" s="3"/>
      <c r="S14" s="3"/>
      <c r="U14" s="15" t="s">
        <v>702</v>
      </c>
      <c r="V14">
        <f>2021-1976</f>
        <v>45</v>
      </c>
      <c r="W14">
        <v>1</v>
      </c>
    </row>
    <row r="15" spans="1:23" ht="162.75" customHeight="1" x14ac:dyDescent="0.25">
      <c r="A15" s="3">
        <v>7</v>
      </c>
      <c r="B15" s="3" t="s">
        <v>213</v>
      </c>
      <c r="C15" s="6" t="s">
        <v>214</v>
      </c>
      <c r="D15" s="3" t="s">
        <v>31</v>
      </c>
      <c r="E15" s="3" t="s">
        <v>23</v>
      </c>
      <c r="F15" s="3" t="s">
        <v>24</v>
      </c>
      <c r="G15" s="3" t="s">
        <v>25</v>
      </c>
      <c r="H15" s="3" t="s">
        <v>215</v>
      </c>
      <c r="I15" s="3" t="s">
        <v>708</v>
      </c>
      <c r="J15" s="6" t="s">
        <v>695</v>
      </c>
      <c r="K15" s="3" t="s">
        <v>216</v>
      </c>
      <c r="L15" s="3" t="s">
        <v>76</v>
      </c>
      <c r="M15" s="3" t="s">
        <v>32</v>
      </c>
      <c r="N15" s="3" t="s">
        <v>217</v>
      </c>
      <c r="O15" s="3" t="s">
        <v>688</v>
      </c>
      <c r="P15" s="3" t="s">
        <v>218</v>
      </c>
      <c r="Q15" s="6" t="s">
        <v>219</v>
      </c>
      <c r="R15" s="3"/>
      <c r="S15" s="3"/>
      <c r="U15">
        <v>1</v>
      </c>
      <c r="V15">
        <f>2021-1976</f>
        <v>45</v>
      </c>
      <c r="W15">
        <v>1</v>
      </c>
    </row>
    <row r="16" spans="1:23" ht="108" customHeight="1" x14ac:dyDescent="0.25">
      <c r="A16" s="3">
        <v>8</v>
      </c>
      <c r="B16" s="3" t="s">
        <v>48</v>
      </c>
      <c r="C16" s="6" t="s">
        <v>49</v>
      </c>
      <c r="D16" s="3" t="s">
        <v>31</v>
      </c>
      <c r="E16" s="3" t="s">
        <v>23</v>
      </c>
      <c r="F16" s="3" t="s">
        <v>24</v>
      </c>
      <c r="G16" s="3" t="s">
        <v>25</v>
      </c>
      <c r="H16" s="3" t="s">
        <v>50</v>
      </c>
      <c r="I16" s="3" t="s">
        <v>51</v>
      </c>
      <c r="J16" s="6" t="s">
        <v>695</v>
      </c>
      <c r="K16" s="3" t="s">
        <v>52</v>
      </c>
      <c r="L16" s="3" t="s">
        <v>53</v>
      </c>
      <c r="M16" s="3" t="s">
        <v>32</v>
      </c>
      <c r="N16" s="3" t="s">
        <v>54</v>
      </c>
      <c r="O16" s="3" t="s">
        <v>687</v>
      </c>
      <c r="P16" s="3" t="s">
        <v>55</v>
      </c>
      <c r="Q16" s="6" t="s">
        <v>56</v>
      </c>
      <c r="R16" s="3"/>
      <c r="S16" s="3"/>
      <c r="U16">
        <v>1</v>
      </c>
      <c r="V16">
        <f>2021-1974</f>
        <v>47</v>
      </c>
      <c r="W16">
        <v>1</v>
      </c>
    </row>
    <row r="17" spans="1:23" ht="89.25" customHeight="1" x14ac:dyDescent="0.25">
      <c r="A17" s="3">
        <v>9</v>
      </c>
      <c r="B17" s="3" t="s">
        <v>57</v>
      </c>
      <c r="C17" s="6" t="s">
        <v>58</v>
      </c>
      <c r="D17" s="3" t="s">
        <v>22</v>
      </c>
      <c r="E17" s="3" t="s">
        <v>23</v>
      </c>
      <c r="F17" s="3" t="s">
        <v>24</v>
      </c>
      <c r="G17" s="3" t="s">
        <v>25</v>
      </c>
      <c r="H17" s="3" t="s">
        <v>59</v>
      </c>
      <c r="I17" s="3" t="s">
        <v>60</v>
      </c>
      <c r="J17" s="6" t="s">
        <v>695</v>
      </c>
      <c r="K17" s="3" t="s">
        <v>61</v>
      </c>
      <c r="L17" s="3" t="s">
        <v>702</v>
      </c>
      <c r="M17" s="3" t="s">
        <v>32</v>
      </c>
      <c r="N17" s="3" t="s">
        <v>62</v>
      </c>
      <c r="O17" s="3" t="s">
        <v>686</v>
      </c>
      <c r="P17" s="3" t="s">
        <v>55</v>
      </c>
      <c r="Q17" s="6" t="s">
        <v>63</v>
      </c>
      <c r="R17" s="3"/>
      <c r="S17" s="3"/>
      <c r="U17" s="15" t="s">
        <v>702</v>
      </c>
      <c r="V17">
        <f>2021-1976</f>
        <v>45</v>
      </c>
      <c r="W17">
        <v>1</v>
      </c>
    </row>
    <row r="18" spans="1:23" ht="103.5" customHeight="1" x14ac:dyDescent="0.25">
      <c r="A18" s="3">
        <v>10</v>
      </c>
      <c r="B18" s="3" t="s">
        <v>108</v>
      </c>
      <c r="C18" s="6" t="s">
        <v>109</v>
      </c>
      <c r="D18" s="3" t="s">
        <v>35</v>
      </c>
      <c r="E18" s="3" t="s">
        <v>23</v>
      </c>
      <c r="F18" s="3" t="s">
        <v>24</v>
      </c>
      <c r="G18" s="3" t="s">
        <v>25</v>
      </c>
      <c r="H18" s="3" t="s">
        <v>110</v>
      </c>
      <c r="I18" s="3" t="s">
        <v>709</v>
      </c>
      <c r="J18" s="6" t="s">
        <v>695</v>
      </c>
      <c r="K18" s="7" t="s">
        <v>81</v>
      </c>
      <c r="L18" s="3" t="s">
        <v>702</v>
      </c>
      <c r="M18" s="3" t="s">
        <v>111</v>
      </c>
      <c r="N18" s="3" t="s">
        <v>112</v>
      </c>
      <c r="O18" s="3" t="s">
        <v>643</v>
      </c>
      <c r="P18" s="3" t="s">
        <v>487</v>
      </c>
      <c r="Q18" s="5" t="s">
        <v>113</v>
      </c>
      <c r="R18" s="3" t="s">
        <v>138</v>
      </c>
      <c r="S18" s="13"/>
      <c r="U18" s="15" t="s">
        <v>702</v>
      </c>
      <c r="V18">
        <f>2021-1964</f>
        <v>57</v>
      </c>
      <c r="W18">
        <v>1</v>
      </c>
    </row>
    <row r="19" spans="1:23" s="8" customFormat="1" ht="96" customHeight="1" x14ac:dyDescent="0.25">
      <c r="A19" s="3">
        <v>11</v>
      </c>
      <c r="B19" s="3" t="s">
        <v>92</v>
      </c>
      <c r="C19" s="6" t="s">
        <v>93</v>
      </c>
      <c r="D19" s="3" t="s">
        <v>22</v>
      </c>
      <c r="E19" s="3" t="s">
        <v>23</v>
      </c>
      <c r="F19" s="3" t="s">
        <v>24</v>
      </c>
      <c r="G19" s="3" t="s">
        <v>25</v>
      </c>
      <c r="H19" s="3" t="s">
        <v>94</v>
      </c>
      <c r="I19" s="3" t="s">
        <v>95</v>
      </c>
      <c r="J19" s="6" t="s">
        <v>695</v>
      </c>
      <c r="K19" s="3" t="s">
        <v>96</v>
      </c>
      <c r="L19" s="3" t="s">
        <v>702</v>
      </c>
      <c r="M19" s="3" t="s">
        <v>32</v>
      </c>
      <c r="N19" s="3" t="s">
        <v>97</v>
      </c>
      <c r="O19" s="3" t="s">
        <v>339</v>
      </c>
      <c r="P19" s="3" t="s">
        <v>98</v>
      </c>
      <c r="Q19" s="6" t="s">
        <v>99</v>
      </c>
      <c r="R19" s="3"/>
      <c r="S19" s="24" t="s">
        <v>642</v>
      </c>
      <c r="U19" s="30" t="s">
        <v>702</v>
      </c>
      <c r="V19" s="8">
        <f>2021-1982</f>
        <v>39</v>
      </c>
      <c r="W19">
        <v>1</v>
      </c>
    </row>
    <row r="20" spans="1:23" ht="121.5" customHeight="1" x14ac:dyDescent="0.25">
      <c r="A20" s="3">
        <v>12</v>
      </c>
      <c r="B20" s="3" t="s">
        <v>560</v>
      </c>
      <c r="C20" s="6" t="s">
        <v>561</v>
      </c>
      <c r="D20" s="3" t="s">
        <v>22</v>
      </c>
      <c r="E20" s="3" t="s">
        <v>23</v>
      </c>
      <c r="F20" s="3" t="s">
        <v>24</v>
      </c>
      <c r="G20" s="3" t="s">
        <v>25</v>
      </c>
      <c r="H20" s="3" t="s">
        <v>210</v>
      </c>
      <c r="I20" s="3" t="s">
        <v>710</v>
      </c>
      <c r="J20" s="6" t="s">
        <v>695</v>
      </c>
      <c r="K20" s="3" t="s">
        <v>644</v>
      </c>
      <c r="L20" s="3" t="s">
        <v>562</v>
      </c>
      <c r="M20" s="3" t="s">
        <v>32</v>
      </c>
      <c r="N20" s="3" t="s">
        <v>62</v>
      </c>
      <c r="O20" s="3" t="s">
        <v>645</v>
      </c>
      <c r="P20" s="3" t="s">
        <v>563</v>
      </c>
      <c r="Q20" s="6" t="s">
        <v>564</v>
      </c>
      <c r="R20" s="3"/>
      <c r="S20" s="3"/>
      <c r="U20">
        <v>1</v>
      </c>
      <c r="V20">
        <f>2021-1980</f>
        <v>41</v>
      </c>
      <c r="W20">
        <v>1</v>
      </c>
    </row>
    <row r="21" spans="1:23" ht="39.6" customHeight="1" x14ac:dyDescent="0.25">
      <c r="A21" s="78" t="s">
        <v>461</v>
      </c>
      <c r="B21" s="78"/>
      <c r="C21" s="78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U21"/>
    </row>
    <row r="22" spans="1:23" ht="217.5" customHeight="1" x14ac:dyDescent="0.25">
      <c r="A22" s="3">
        <v>13</v>
      </c>
      <c r="B22" s="3" t="s">
        <v>341</v>
      </c>
      <c r="C22" s="6" t="s">
        <v>342</v>
      </c>
      <c r="D22" s="3" t="s">
        <v>31</v>
      </c>
      <c r="E22" s="3" t="s">
        <v>23</v>
      </c>
      <c r="F22" s="3" t="s">
        <v>24</v>
      </c>
      <c r="G22" s="3" t="s">
        <v>25</v>
      </c>
      <c r="H22" s="12" t="s">
        <v>343</v>
      </c>
      <c r="I22" s="3" t="s">
        <v>711</v>
      </c>
      <c r="J22" s="6" t="s">
        <v>695</v>
      </c>
      <c r="K22" s="3" t="s">
        <v>344</v>
      </c>
      <c r="L22" s="3" t="s">
        <v>702</v>
      </c>
      <c r="M22" s="3" t="s">
        <v>32</v>
      </c>
      <c r="N22" s="3" t="s">
        <v>345</v>
      </c>
      <c r="O22" s="3" t="s">
        <v>346</v>
      </c>
      <c r="P22" s="3" t="s">
        <v>347</v>
      </c>
      <c r="Q22" s="6" t="s">
        <v>348</v>
      </c>
      <c r="R22" s="3" t="s">
        <v>646</v>
      </c>
      <c r="S22" s="13"/>
      <c r="U22" s="15" t="s">
        <v>702</v>
      </c>
      <c r="V22">
        <f>2021-1966</f>
        <v>55</v>
      </c>
      <c r="W22">
        <v>1</v>
      </c>
    </row>
    <row r="23" spans="1:23" ht="118.5" customHeight="1" x14ac:dyDescent="0.25">
      <c r="A23" s="3">
        <v>14</v>
      </c>
      <c r="B23" s="3" t="s">
        <v>445</v>
      </c>
      <c r="C23" s="6" t="s">
        <v>446</v>
      </c>
      <c r="D23" s="3" t="s">
        <v>31</v>
      </c>
      <c r="E23" s="3" t="s">
        <v>23</v>
      </c>
      <c r="F23" s="3" t="s">
        <v>24</v>
      </c>
      <c r="G23" s="3" t="s">
        <v>25</v>
      </c>
      <c r="H23" s="3" t="s">
        <v>447</v>
      </c>
      <c r="I23" s="3" t="s">
        <v>452</v>
      </c>
      <c r="J23" s="6" t="s">
        <v>695</v>
      </c>
      <c r="K23" s="3" t="s">
        <v>443</v>
      </c>
      <c r="L23" s="3" t="s">
        <v>702</v>
      </c>
      <c r="M23" s="3" t="s">
        <v>32</v>
      </c>
      <c r="N23" s="3" t="s">
        <v>448</v>
      </c>
      <c r="O23" s="3" t="s">
        <v>449</v>
      </c>
      <c r="P23" s="3" t="s">
        <v>347</v>
      </c>
      <c r="Q23" s="6" t="s">
        <v>450</v>
      </c>
      <c r="R23" s="3" t="s">
        <v>138</v>
      </c>
      <c r="S23" s="13"/>
      <c r="U23" s="15" t="s">
        <v>702</v>
      </c>
      <c r="V23">
        <f>2021-1978</f>
        <v>43</v>
      </c>
      <c r="W23">
        <v>1</v>
      </c>
    </row>
    <row r="24" spans="1:23" ht="105" customHeight="1" x14ac:dyDescent="0.25">
      <c r="A24" s="3">
        <v>15</v>
      </c>
      <c r="B24" s="3" t="s">
        <v>453</v>
      </c>
      <c r="C24" s="6" t="s">
        <v>454</v>
      </c>
      <c r="D24" s="3" t="s">
        <v>22</v>
      </c>
      <c r="E24" s="3" t="s">
        <v>23</v>
      </c>
      <c r="F24" s="3" t="s">
        <v>24</v>
      </c>
      <c r="G24" s="3" t="s">
        <v>25</v>
      </c>
      <c r="H24" s="3" t="s">
        <v>455</v>
      </c>
      <c r="I24" s="3" t="s">
        <v>456</v>
      </c>
      <c r="J24" s="6" t="s">
        <v>695</v>
      </c>
      <c r="K24" s="3" t="s">
        <v>457</v>
      </c>
      <c r="L24" s="3" t="s">
        <v>702</v>
      </c>
      <c r="M24" s="3" t="s">
        <v>32</v>
      </c>
      <c r="N24" s="3" t="s">
        <v>459</v>
      </c>
      <c r="O24" s="3" t="s">
        <v>449</v>
      </c>
      <c r="P24" s="3" t="s">
        <v>347</v>
      </c>
      <c r="Q24" s="6" t="s">
        <v>458</v>
      </c>
      <c r="R24" s="3" t="s">
        <v>138</v>
      </c>
      <c r="S24" s="13"/>
      <c r="U24" s="15" t="s">
        <v>702</v>
      </c>
      <c r="V24">
        <f>2021-1980</f>
        <v>41</v>
      </c>
      <c r="W24">
        <v>1</v>
      </c>
    </row>
    <row r="25" spans="1:23" s="39" customFormat="1" ht="106.5" customHeight="1" x14ac:dyDescent="0.25">
      <c r="A25" s="36">
        <v>16</v>
      </c>
      <c r="B25" s="36" t="s">
        <v>614</v>
      </c>
      <c r="C25" s="37" t="s">
        <v>615</v>
      </c>
      <c r="D25" s="36" t="s">
        <v>31</v>
      </c>
      <c r="E25" s="36" t="s">
        <v>23</v>
      </c>
      <c r="F25" s="36" t="s">
        <v>24</v>
      </c>
      <c r="G25" s="36" t="s">
        <v>25</v>
      </c>
      <c r="H25" s="36" t="s">
        <v>179</v>
      </c>
      <c r="I25" s="36" t="s">
        <v>616</v>
      </c>
      <c r="J25" s="37" t="s">
        <v>695</v>
      </c>
      <c r="K25" s="36" t="s">
        <v>81</v>
      </c>
      <c r="L25" s="36" t="s">
        <v>617</v>
      </c>
      <c r="M25" s="36" t="s">
        <v>32</v>
      </c>
      <c r="N25" s="36" t="s">
        <v>112</v>
      </c>
      <c r="O25" s="36" t="s">
        <v>618</v>
      </c>
      <c r="P25" s="36" t="s">
        <v>347</v>
      </c>
      <c r="Q25" s="37" t="s">
        <v>619</v>
      </c>
      <c r="R25" s="36" t="s">
        <v>138</v>
      </c>
      <c r="S25" s="38" t="s">
        <v>642</v>
      </c>
      <c r="U25" s="39">
        <v>1</v>
      </c>
      <c r="V25" s="39">
        <f>2021-1981</f>
        <v>40</v>
      </c>
      <c r="W25" s="40">
        <v>1</v>
      </c>
    </row>
    <row r="26" spans="1:23" ht="122.25" customHeight="1" x14ac:dyDescent="0.25">
      <c r="A26" s="3">
        <v>17</v>
      </c>
      <c r="B26" s="3" t="s">
        <v>349</v>
      </c>
      <c r="C26" s="6" t="s">
        <v>350</v>
      </c>
      <c r="D26" s="3" t="s">
        <v>22</v>
      </c>
      <c r="E26" s="3" t="s">
        <v>23</v>
      </c>
      <c r="F26" s="3" t="s">
        <v>24</v>
      </c>
      <c r="G26" s="3" t="s">
        <v>25</v>
      </c>
      <c r="H26" s="3" t="s">
        <v>351</v>
      </c>
      <c r="I26" s="3" t="s">
        <v>712</v>
      </c>
      <c r="J26" s="6" t="s">
        <v>695</v>
      </c>
      <c r="K26" s="3" t="s">
        <v>352</v>
      </c>
      <c r="L26" s="3" t="s">
        <v>702</v>
      </c>
      <c r="M26" s="3" t="s">
        <v>32</v>
      </c>
      <c r="N26" s="3" t="s">
        <v>353</v>
      </c>
      <c r="O26" s="3" t="s">
        <v>354</v>
      </c>
      <c r="P26" s="9" t="s">
        <v>713</v>
      </c>
      <c r="Q26" s="6" t="s">
        <v>355</v>
      </c>
      <c r="R26" s="3"/>
      <c r="S26" s="3"/>
      <c r="U26" s="15" t="s">
        <v>702</v>
      </c>
      <c r="V26">
        <f>2021-1976</f>
        <v>45</v>
      </c>
      <c r="W26">
        <v>1</v>
      </c>
    </row>
    <row r="27" spans="1:23" s="10" customFormat="1" ht="141" customHeight="1" x14ac:dyDescent="0.25">
      <c r="A27" s="3">
        <v>18</v>
      </c>
      <c r="B27" s="9" t="s">
        <v>511</v>
      </c>
      <c r="C27" s="11" t="s">
        <v>512</v>
      </c>
      <c r="D27" s="9" t="s">
        <v>31</v>
      </c>
      <c r="E27" s="9" t="s">
        <v>23</v>
      </c>
      <c r="F27" s="9" t="s">
        <v>24</v>
      </c>
      <c r="G27" s="9" t="s">
        <v>25</v>
      </c>
      <c r="H27" s="9" t="s">
        <v>513</v>
      </c>
      <c r="I27" s="9" t="s">
        <v>514</v>
      </c>
      <c r="J27" s="6" t="s">
        <v>695</v>
      </c>
      <c r="K27" s="9" t="s">
        <v>81</v>
      </c>
      <c r="L27" s="9" t="s">
        <v>308</v>
      </c>
      <c r="M27" s="9" t="s">
        <v>32</v>
      </c>
      <c r="N27" s="9" t="s">
        <v>518</v>
      </c>
      <c r="O27" s="9" t="s">
        <v>515</v>
      </c>
      <c r="P27" s="9" t="s">
        <v>517</v>
      </c>
      <c r="Q27" s="11" t="s">
        <v>516</v>
      </c>
      <c r="R27" s="9"/>
      <c r="S27" s="9"/>
      <c r="T27"/>
      <c r="U27" s="10">
        <v>1</v>
      </c>
      <c r="V27">
        <f>2021-1980</f>
        <v>41</v>
      </c>
      <c r="W27">
        <v>1</v>
      </c>
    </row>
    <row r="28" spans="1:23" s="10" customFormat="1" ht="123" customHeight="1" x14ac:dyDescent="0.25">
      <c r="A28" s="3">
        <v>19</v>
      </c>
      <c r="B28" s="3" t="s">
        <v>753</v>
      </c>
      <c r="C28" s="6" t="s">
        <v>754</v>
      </c>
      <c r="D28" s="3" t="s">
        <v>31</v>
      </c>
      <c r="E28" s="3" t="s">
        <v>23</v>
      </c>
      <c r="F28" s="3" t="s">
        <v>24</v>
      </c>
      <c r="G28" s="3" t="s">
        <v>25</v>
      </c>
      <c r="H28" s="3" t="s">
        <v>59</v>
      </c>
      <c r="I28" s="3" t="s">
        <v>755</v>
      </c>
      <c r="J28" s="6" t="s">
        <v>695</v>
      </c>
      <c r="K28" s="3" t="s">
        <v>756</v>
      </c>
      <c r="L28" s="3" t="s">
        <v>76</v>
      </c>
      <c r="M28" s="3" t="s">
        <v>32</v>
      </c>
      <c r="N28" s="3" t="s">
        <v>112</v>
      </c>
      <c r="O28" s="3" t="s">
        <v>757</v>
      </c>
      <c r="P28" s="3" t="s">
        <v>713</v>
      </c>
      <c r="Q28" s="6" t="s">
        <v>758</v>
      </c>
      <c r="R28" s="9"/>
      <c r="S28" s="9" t="s">
        <v>759</v>
      </c>
      <c r="T28"/>
      <c r="V28">
        <f>2021-1982</f>
        <v>39</v>
      </c>
      <c r="W28">
        <v>1</v>
      </c>
    </row>
    <row r="29" spans="1:23" ht="39.6" customHeight="1" x14ac:dyDescent="0.25">
      <c r="A29" s="78" t="s">
        <v>462</v>
      </c>
      <c r="B29" s="78"/>
      <c r="C29" s="78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U29"/>
    </row>
    <row r="30" spans="1:23" ht="104.25" customHeight="1" x14ac:dyDescent="0.25">
      <c r="A30" s="3">
        <v>20</v>
      </c>
      <c r="B30" s="3" t="s">
        <v>195</v>
      </c>
      <c r="C30" s="6" t="s">
        <v>196</v>
      </c>
      <c r="D30" s="3" t="s">
        <v>31</v>
      </c>
      <c r="E30" s="3" t="s">
        <v>23</v>
      </c>
      <c r="F30" s="3" t="s">
        <v>24</v>
      </c>
      <c r="G30" s="3" t="s">
        <v>25</v>
      </c>
      <c r="H30" s="3" t="s">
        <v>110</v>
      </c>
      <c r="I30" s="3" t="s">
        <v>714</v>
      </c>
      <c r="J30" s="6" t="s">
        <v>695</v>
      </c>
      <c r="K30" s="3" t="s">
        <v>197</v>
      </c>
      <c r="L30" s="3" t="s">
        <v>702</v>
      </c>
      <c r="M30" s="3" t="s">
        <v>32</v>
      </c>
      <c r="N30" s="3" t="s">
        <v>198</v>
      </c>
      <c r="O30" s="3" t="s">
        <v>331</v>
      </c>
      <c r="P30" s="3" t="s">
        <v>199</v>
      </c>
      <c r="Q30" s="6" t="s">
        <v>200</v>
      </c>
      <c r="R30" s="3" t="s">
        <v>138</v>
      </c>
      <c r="S30" s="13"/>
      <c r="U30" s="15" t="s">
        <v>702</v>
      </c>
      <c r="V30">
        <f>2021-1968</f>
        <v>53</v>
      </c>
      <c r="W30">
        <v>1</v>
      </c>
    </row>
    <row r="31" spans="1:23" ht="105.75" customHeight="1" x14ac:dyDescent="0.25">
      <c r="A31" s="3">
        <v>21</v>
      </c>
      <c r="B31" s="3" t="s">
        <v>565</v>
      </c>
      <c r="C31" s="6" t="s">
        <v>566</v>
      </c>
      <c r="D31" s="3" t="s">
        <v>31</v>
      </c>
      <c r="E31" s="3" t="s">
        <v>23</v>
      </c>
      <c r="F31" s="3" t="s">
        <v>24</v>
      </c>
      <c r="G31" s="3" t="s">
        <v>25</v>
      </c>
      <c r="H31" s="3" t="s">
        <v>179</v>
      </c>
      <c r="I31" s="3" t="s">
        <v>567</v>
      </c>
      <c r="J31" s="6" t="s">
        <v>695</v>
      </c>
      <c r="K31" s="3" t="s">
        <v>285</v>
      </c>
      <c r="L31" s="3" t="s">
        <v>702</v>
      </c>
      <c r="M31" s="3" t="s">
        <v>32</v>
      </c>
      <c r="N31" s="3" t="s">
        <v>112</v>
      </c>
      <c r="O31" s="3" t="s">
        <v>568</v>
      </c>
      <c r="P31" s="3" t="s">
        <v>199</v>
      </c>
      <c r="Q31" s="6" t="s">
        <v>569</v>
      </c>
      <c r="R31" s="3" t="s">
        <v>138</v>
      </c>
      <c r="S31" s="13"/>
      <c r="U31" s="15" t="s">
        <v>702</v>
      </c>
      <c r="V31">
        <f>2021-1975</f>
        <v>46</v>
      </c>
      <c r="W31">
        <v>1</v>
      </c>
    </row>
    <row r="32" spans="1:23" ht="138.75" customHeight="1" x14ac:dyDescent="0.25">
      <c r="A32" s="3">
        <v>22</v>
      </c>
      <c r="B32" s="3" t="s">
        <v>546</v>
      </c>
      <c r="C32" s="6" t="s">
        <v>547</v>
      </c>
      <c r="D32" s="3" t="s">
        <v>31</v>
      </c>
      <c r="E32" s="3" t="s">
        <v>23</v>
      </c>
      <c r="F32" s="3" t="s">
        <v>24</v>
      </c>
      <c r="G32" s="3" t="s">
        <v>25</v>
      </c>
      <c r="H32" s="3" t="s">
        <v>548</v>
      </c>
      <c r="I32" s="3" t="s">
        <v>715</v>
      </c>
      <c r="J32" s="6" t="s">
        <v>695</v>
      </c>
      <c r="K32" s="3" t="s">
        <v>549</v>
      </c>
      <c r="L32" s="3" t="s">
        <v>702</v>
      </c>
      <c r="M32" s="3" t="s">
        <v>32</v>
      </c>
      <c r="N32" s="3" t="s">
        <v>82</v>
      </c>
      <c r="O32" s="3" t="s">
        <v>550</v>
      </c>
      <c r="P32" s="3" t="s">
        <v>551</v>
      </c>
      <c r="Q32" s="6" t="s">
        <v>552</v>
      </c>
      <c r="R32" s="3"/>
      <c r="S32" s="3"/>
      <c r="U32" s="15" t="s">
        <v>702</v>
      </c>
      <c r="V32">
        <f>2021-1969</f>
        <v>52</v>
      </c>
      <c r="W32">
        <v>1</v>
      </c>
    </row>
    <row r="33" spans="1:23" s="26" customFormat="1" ht="103.5" customHeight="1" x14ac:dyDescent="0.25">
      <c r="A33" s="3">
        <v>23</v>
      </c>
      <c r="B33" s="3" t="s">
        <v>570</v>
      </c>
      <c r="C33" s="6" t="s">
        <v>571</v>
      </c>
      <c r="D33" s="3" t="s">
        <v>31</v>
      </c>
      <c r="E33" s="3" t="s">
        <v>23</v>
      </c>
      <c r="F33" s="3" t="s">
        <v>24</v>
      </c>
      <c r="G33" s="3" t="s">
        <v>25</v>
      </c>
      <c r="H33" s="3" t="s">
        <v>179</v>
      </c>
      <c r="I33" s="3" t="s">
        <v>716</v>
      </c>
      <c r="J33" s="6" t="s">
        <v>695</v>
      </c>
      <c r="K33" s="3" t="s">
        <v>575</v>
      </c>
      <c r="L33" s="3" t="s">
        <v>572</v>
      </c>
      <c r="M33" s="3" t="s">
        <v>32</v>
      </c>
      <c r="N33" s="3" t="s">
        <v>484</v>
      </c>
      <c r="O33" s="3" t="s">
        <v>647</v>
      </c>
      <c r="P33" s="3" t="s">
        <v>573</v>
      </c>
      <c r="Q33" s="6" t="s">
        <v>574</v>
      </c>
      <c r="R33" s="3" t="s">
        <v>138</v>
      </c>
      <c r="S33" s="28" t="s">
        <v>642</v>
      </c>
      <c r="U33" s="26">
        <v>1</v>
      </c>
      <c r="V33" s="26">
        <f>2021-1982</f>
        <v>39</v>
      </c>
      <c r="W33">
        <v>1</v>
      </c>
    </row>
    <row r="34" spans="1:23" ht="99.75" customHeight="1" x14ac:dyDescent="0.25">
      <c r="A34" s="3">
        <v>24</v>
      </c>
      <c r="B34" s="3" t="s">
        <v>356</v>
      </c>
      <c r="C34" s="6" t="s">
        <v>357</v>
      </c>
      <c r="D34" s="3" t="s">
        <v>31</v>
      </c>
      <c r="E34" s="3" t="s">
        <v>23</v>
      </c>
      <c r="F34" s="3" t="s">
        <v>24</v>
      </c>
      <c r="G34" s="3" t="s">
        <v>25</v>
      </c>
      <c r="H34" s="3" t="s">
        <v>358</v>
      </c>
      <c r="I34" s="3" t="s">
        <v>359</v>
      </c>
      <c r="J34" s="6" t="s">
        <v>695</v>
      </c>
      <c r="K34" s="3" t="s">
        <v>285</v>
      </c>
      <c r="L34" s="3" t="s">
        <v>702</v>
      </c>
      <c r="M34" s="3" t="s">
        <v>32</v>
      </c>
      <c r="N34" s="3" t="s">
        <v>217</v>
      </c>
      <c r="O34" s="3" t="s">
        <v>647</v>
      </c>
      <c r="P34" s="3" t="s">
        <v>360</v>
      </c>
      <c r="Q34" s="6" t="s">
        <v>361</v>
      </c>
      <c r="R34" s="3" t="s">
        <v>138</v>
      </c>
      <c r="S34" s="13"/>
      <c r="U34" s="15" t="s">
        <v>702</v>
      </c>
      <c r="V34">
        <f>2021-1976</f>
        <v>45</v>
      </c>
      <c r="W34">
        <v>1</v>
      </c>
    </row>
    <row r="35" spans="1:23" s="8" customFormat="1" ht="90" customHeight="1" x14ac:dyDescent="0.25">
      <c r="A35" s="3">
        <v>25</v>
      </c>
      <c r="B35" s="3" t="s">
        <v>583</v>
      </c>
      <c r="C35" s="6" t="s">
        <v>584</v>
      </c>
      <c r="D35" s="3" t="s">
        <v>31</v>
      </c>
      <c r="E35" s="3" t="s">
        <v>23</v>
      </c>
      <c r="F35" s="3" t="s">
        <v>24</v>
      </c>
      <c r="G35" s="3" t="s">
        <v>25</v>
      </c>
      <c r="H35" s="3" t="s">
        <v>343</v>
      </c>
      <c r="I35" s="3" t="s">
        <v>585</v>
      </c>
      <c r="J35" s="6" t="s">
        <v>695</v>
      </c>
      <c r="K35" s="3" t="s">
        <v>586</v>
      </c>
      <c r="L35" s="3" t="s">
        <v>587</v>
      </c>
      <c r="M35" s="3" t="s">
        <v>32</v>
      </c>
      <c r="N35" s="3" t="s">
        <v>459</v>
      </c>
      <c r="O35" s="3" t="s">
        <v>588</v>
      </c>
      <c r="P35" s="3" t="s">
        <v>589</v>
      </c>
      <c r="Q35" s="6" t="s">
        <v>648</v>
      </c>
      <c r="R35" s="3"/>
      <c r="S35" s="3"/>
      <c r="T35"/>
      <c r="U35" s="8">
        <v>1</v>
      </c>
      <c r="V35">
        <f>2021-1978</f>
        <v>43</v>
      </c>
      <c r="W35">
        <v>1</v>
      </c>
    </row>
    <row r="36" spans="1:23" ht="96" customHeight="1" x14ac:dyDescent="0.25">
      <c r="A36" s="3">
        <v>26</v>
      </c>
      <c r="B36" s="3" t="s">
        <v>297</v>
      </c>
      <c r="C36" s="6" t="s">
        <v>298</v>
      </c>
      <c r="D36" s="3" t="s">
        <v>31</v>
      </c>
      <c r="E36" s="3" t="s">
        <v>23</v>
      </c>
      <c r="F36" s="3" t="s">
        <v>24</v>
      </c>
      <c r="G36" s="3" t="s">
        <v>25</v>
      </c>
      <c r="H36" s="3" t="s">
        <v>299</v>
      </c>
      <c r="I36" s="3" t="s">
        <v>717</v>
      </c>
      <c r="J36" s="6" t="s">
        <v>695</v>
      </c>
      <c r="K36" s="3" t="s">
        <v>300</v>
      </c>
      <c r="L36" s="3" t="s">
        <v>702</v>
      </c>
      <c r="M36" s="3" t="s">
        <v>32</v>
      </c>
      <c r="N36" s="3" t="s">
        <v>301</v>
      </c>
      <c r="O36" s="3" t="s">
        <v>694</v>
      </c>
      <c r="P36" s="3" t="s">
        <v>302</v>
      </c>
      <c r="Q36" s="6" t="s">
        <v>303</v>
      </c>
      <c r="R36" s="3" t="s">
        <v>138</v>
      </c>
      <c r="S36" s="13"/>
      <c r="U36" s="15" t="s">
        <v>702</v>
      </c>
      <c r="V36">
        <f>2021-1964</f>
        <v>57</v>
      </c>
      <c r="W36">
        <v>1</v>
      </c>
    </row>
    <row r="37" spans="1:23" s="34" customFormat="1" ht="96.75" customHeight="1" x14ac:dyDescent="0.25">
      <c r="A37" s="32">
        <v>27</v>
      </c>
      <c r="B37" s="32" t="s">
        <v>496</v>
      </c>
      <c r="C37" s="33" t="s">
        <v>497</v>
      </c>
      <c r="D37" s="32" t="s">
        <v>22</v>
      </c>
      <c r="E37" s="32" t="s">
        <v>23</v>
      </c>
      <c r="F37" s="32" t="s">
        <v>433</v>
      </c>
      <c r="G37" s="32" t="s">
        <v>25</v>
      </c>
      <c r="H37" s="32" t="s">
        <v>498</v>
      </c>
      <c r="I37" s="32" t="s">
        <v>499</v>
      </c>
      <c r="J37" s="33" t="s">
        <v>695</v>
      </c>
      <c r="K37" s="32" t="s">
        <v>500</v>
      </c>
      <c r="L37" s="32"/>
      <c r="M37" s="32"/>
      <c r="N37" s="32" t="s">
        <v>249</v>
      </c>
      <c r="O37" s="32" t="s">
        <v>501</v>
      </c>
      <c r="P37" s="32" t="s">
        <v>502</v>
      </c>
      <c r="Q37" s="46"/>
      <c r="R37" s="41"/>
      <c r="S37" s="46" t="s">
        <v>649</v>
      </c>
      <c r="T37" s="26"/>
      <c r="U37" s="29" t="s">
        <v>702</v>
      </c>
      <c r="V37" s="34">
        <f>2021-1994</f>
        <v>27</v>
      </c>
      <c r="W37" s="35">
        <v>1</v>
      </c>
    </row>
    <row r="38" spans="1:23" ht="103.5" customHeight="1" x14ac:dyDescent="0.25">
      <c r="A38" s="3">
        <v>28</v>
      </c>
      <c r="B38" s="3" t="s">
        <v>220</v>
      </c>
      <c r="C38" s="6" t="s">
        <v>221</v>
      </c>
      <c r="D38" s="3" t="s">
        <v>22</v>
      </c>
      <c r="E38" s="3" t="s">
        <v>23</v>
      </c>
      <c r="F38" s="3" t="s">
        <v>24</v>
      </c>
      <c r="G38" s="3" t="s">
        <v>25</v>
      </c>
      <c r="H38" s="3" t="s">
        <v>222</v>
      </c>
      <c r="I38" s="3" t="s">
        <v>223</v>
      </c>
      <c r="J38" s="6" t="s">
        <v>695</v>
      </c>
      <c r="K38" s="3" t="s">
        <v>224</v>
      </c>
      <c r="L38" s="3" t="s">
        <v>702</v>
      </c>
      <c r="M38" s="3" t="s">
        <v>32</v>
      </c>
      <c r="N38" s="3" t="s">
        <v>39</v>
      </c>
      <c r="O38" s="3" t="s">
        <v>327</v>
      </c>
      <c r="P38" s="3" t="s">
        <v>225</v>
      </c>
      <c r="Q38" s="6" t="s">
        <v>226</v>
      </c>
      <c r="R38" s="3"/>
      <c r="S38" s="3"/>
      <c r="U38" s="15" t="s">
        <v>702</v>
      </c>
      <c r="V38">
        <f>2021-1972</f>
        <v>49</v>
      </c>
      <c r="W38">
        <v>1</v>
      </c>
    </row>
    <row r="39" spans="1:23" s="39" customFormat="1" ht="105" customHeight="1" x14ac:dyDescent="0.25">
      <c r="A39" s="36">
        <v>29</v>
      </c>
      <c r="B39" s="36" t="s">
        <v>266</v>
      </c>
      <c r="C39" s="37" t="s">
        <v>267</v>
      </c>
      <c r="D39" s="36" t="s">
        <v>22</v>
      </c>
      <c r="E39" s="36" t="s">
        <v>23</v>
      </c>
      <c r="F39" s="36" t="s">
        <v>24</v>
      </c>
      <c r="G39" s="36" t="s">
        <v>268</v>
      </c>
      <c r="H39" s="36" t="s">
        <v>269</v>
      </c>
      <c r="I39" s="36" t="s">
        <v>270</v>
      </c>
      <c r="J39" s="37" t="s">
        <v>695</v>
      </c>
      <c r="K39" s="36" t="s">
        <v>271</v>
      </c>
      <c r="L39" s="36" t="s">
        <v>702</v>
      </c>
      <c r="M39" s="36" t="s">
        <v>272</v>
      </c>
      <c r="N39" s="36" t="s">
        <v>112</v>
      </c>
      <c r="O39" s="36" t="s">
        <v>273</v>
      </c>
      <c r="P39" s="36" t="s">
        <v>274</v>
      </c>
      <c r="Q39" s="45"/>
      <c r="R39" s="45"/>
      <c r="S39" s="45" t="s">
        <v>703</v>
      </c>
      <c r="T39" s="26"/>
      <c r="U39" s="29" t="s">
        <v>702</v>
      </c>
      <c r="V39" s="39">
        <f>2021-1981</f>
        <v>40</v>
      </c>
      <c r="W39" s="40">
        <v>1</v>
      </c>
    </row>
    <row r="40" spans="1:23" ht="88.5" customHeight="1" x14ac:dyDescent="0.25">
      <c r="A40" s="3">
        <v>30</v>
      </c>
      <c r="B40" s="3" t="s">
        <v>258</v>
      </c>
      <c r="C40" s="6" t="s">
        <v>259</v>
      </c>
      <c r="D40" s="3" t="s">
        <v>31</v>
      </c>
      <c r="E40" s="3" t="s">
        <v>23</v>
      </c>
      <c r="F40" s="3" t="s">
        <v>24</v>
      </c>
      <c r="G40" s="3" t="s">
        <v>25</v>
      </c>
      <c r="H40" s="3" t="s">
        <v>260</v>
      </c>
      <c r="I40" s="3" t="s">
        <v>718</v>
      </c>
      <c r="J40" s="6" t="s">
        <v>695</v>
      </c>
      <c r="K40" s="3" t="s">
        <v>261</v>
      </c>
      <c r="L40" s="3" t="s">
        <v>262</v>
      </c>
      <c r="M40" s="3" t="s">
        <v>32</v>
      </c>
      <c r="N40" s="3" t="s">
        <v>263</v>
      </c>
      <c r="O40" s="3" t="s">
        <v>329</v>
      </c>
      <c r="P40" s="3" t="s">
        <v>264</v>
      </c>
      <c r="Q40" s="6" t="s">
        <v>265</v>
      </c>
      <c r="R40" s="3"/>
      <c r="S40" s="3"/>
      <c r="U40">
        <v>1</v>
      </c>
      <c r="V40">
        <f>2021-1972</f>
        <v>49</v>
      </c>
      <c r="W40">
        <v>1</v>
      </c>
    </row>
    <row r="41" spans="1:23" s="26" customFormat="1" ht="100.5" customHeight="1" x14ac:dyDescent="0.25">
      <c r="A41" s="3">
        <v>31</v>
      </c>
      <c r="B41" s="3" t="s">
        <v>245</v>
      </c>
      <c r="C41" s="6" t="s">
        <v>246</v>
      </c>
      <c r="D41" s="3" t="s">
        <v>22</v>
      </c>
      <c r="E41" s="3" t="s">
        <v>23</v>
      </c>
      <c r="F41" s="3" t="s">
        <v>24</v>
      </c>
      <c r="G41" s="3" t="s">
        <v>25</v>
      </c>
      <c r="H41" s="3" t="s">
        <v>247</v>
      </c>
      <c r="I41" s="3" t="s">
        <v>719</v>
      </c>
      <c r="J41" s="6" t="s">
        <v>695</v>
      </c>
      <c r="K41" s="12" t="s">
        <v>248</v>
      </c>
      <c r="L41" s="3" t="s">
        <v>702</v>
      </c>
      <c r="M41" s="3"/>
      <c r="N41" s="3" t="s">
        <v>249</v>
      </c>
      <c r="O41" s="3" t="s">
        <v>250</v>
      </c>
      <c r="P41" s="3" t="s">
        <v>251</v>
      </c>
      <c r="Q41" s="3"/>
      <c r="R41" s="24"/>
      <c r="S41" s="24" t="s">
        <v>650</v>
      </c>
      <c r="U41" s="29" t="s">
        <v>702</v>
      </c>
      <c r="V41" s="26">
        <f>2021-1993</f>
        <v>28</v>
      </c>
      <c r="W41">
        <v>1</v>
      </c>
    </row>
    <row r="42" spans="1:23" s="26" customFormat="1" ht="102.75" customHeight="1" x14ac:dyDescent="0.25">
      <c r="A42" s="3">
        <v>32</v>
      </c>
      <c r="B42" s="3" t="s">
        <v>595</v>
      </c>
      <c r="C42" s="6" t="s">
        <v>596</v>
      </c>
      <c r="D42" s="3" t="s">
        <v>22</v>
      </c>
      <c r="E42" s="3" t="s">
        <v>23</v>
      </c>
      <c r="F42" s="3" t="s">
        <v>24</v>
      </c>
      <c r="G42" s="3" t="s">
        <v>25</v>
      </c>
      <c r="H42" s="3" t="s">
        <v>597</v>
      </c>
      <c r="I42" s="3" t="s">
        <v>720</v>
      </c>
      <c r="J42" s="6" t="s">
        <v>695</v>
      </c>
      <c r="K42" s="12" t="s">
        <v>598</v>
      </c>
      <c r="L42" s="3" t="s">
        <v>599</v>
      </c>
      <c r="M42" s="3"/>
      <c r="N42" s="3" t="s">
        <v>112</v>
      </c>
      <c r="O42" s="3" t="s">
        <v>600</v>
      </c>
      <c r="P42" s="3" t="s">
        <v>601</v>
      </c>
      <c r="Q42" s="3"/>
      <c r="R42" s="24"/>
      <c r="S42" s="24" t="s">
        <v>650</v>
      </c>
      <c r="U42" s="26">
        <v>1</v>
      </c>
      <c r="V42" s="26">
        <f>2021-1986</f>
        <v>35</v>
      </c>
      <c r="W42">
        <v>1</v>
      </c>
    </row>
    <row r="43" spans="1:23" ht="100.5" customHeight="1" x14ac:dyDescent="0.25">
      <c r="A43" s="3">
        <v>33</v>
      </c>
      <c r="B43" s="3" t="s">
        <v>114</v>
      </c>
      <c r="C43" s="6" t="s">
        <v>115</v>
      </c>
      <c r="D43" s="3" t="s">
        <v>22</v>
      </c>
      <c r="E43" s="3" t="s">
        <v>23</v>
      </c>
      <c r="F43" s="3" t="s">
        <v>24</v>
      </c>
      <c r="G43" s="3" t="s">
        <v>25</v>
      </c>
      <c r="H43" s="3" t="s">
        <v>116</v>
      </c>
      <c r="I43" s="3" t="s">
        <v>117</v>
      </c>
      <c r="J43" s="6" t="s">
        <v>695</v>
      </c>
      <c r="K43" s="3" t="s">
        <v>118</v>
      </c>
      <c r="L43" s="3" t="s">
        <v>702</v>
      </c>
      <c r="M43" s="3" t="s">
        <v>32</v>
      </c>
      <c r="N43" s="3" t="s">
        <v>112</v>
      </c>
      <c r="O43" s="3" t="s">
        <v>338</v>
      </c>
      <c r="P43" s="3" t="s">
        <v>685</v>
      </c>
      <c r="Q43" s="6" t="s">
        <v>119</v>
      </c>
      <c r="R43" s="3"/>
      <c r="S43" s="3"/>
      <c r="U43" s="15" t="s">
        <v>702</v>
      </c>
      <c r="V43">
        <f>2021-1977</f>
        <v>44</v>
      </c>
      <c r="W43">
        <v>1</v>
      </c>
    </row>
    <row r="44" spans="1:23" ht="123" customHeight="1" x14ac:dyDescent="0.25">
      <c r="A44" s="3">
        <v>34</v>
      </c>
      <c r="B44" s="3" t="s">
        <v>183</v>
      </c>
      <c r="C44" s="6" t="s">
        <v>184</v>
      </c>
      <c r="D44" s="3" t="s">
        <v>22</v>
      </c>
      <c r="E44" s="3" t="s">
        <v>23</v>
      </c>
      <c r="F44" s="3" t="s">
        <v>24</v>
      </c>
      <c r="G44" s="3" t="s">
        <v>25</v>
      </c>
      <c r="H44" s="3" t="s">
        <v>185</v>
      </c>
      <c r="I44" s="3" t="s">
        <v>721</v>
      </c>
      <c r="J44" s="6" t="s">
        <v>695</v>
      </c>
      <c r="K44" s="3" t="s">
        <v>186</v>
      </c>
      <c r="L44" s="3" t="s">
        <v>702</v>
      </c>
      <c r="M44" s="3" t="s">
        <v>27</v>
      </c>
      <c r="N44" s="3" t="s">
        <v>62</v>
      </c>
      <c r="O44" s="3" t="s">
        <v>333</v>
      </c>
      <c r="P44" s="3" t="s">
        <v>684</v>
      </c>
      <c r="Q44" s="6" t="s">
        <v>187</v>
      </c>
      <c r="R44" s="3"/>
      <c r="S44" s="3"/>
      <c r="U44" s="15" t="s">
        <v>702</v>
      </c>
      <c r="V44">
        <f>2021-1973</f>
        <v>48</v>
      </c>
      <c r="W44">
        <v>1</v>
      </c>
    </row>
    <row r="45" spans="1:23" ht="39.6" customHeight="1" x14ac:dyDescent="0.25">
      <c r="A45" s="78" t="s">
        <v>463</v>
      </c>
      <c r="B45" s="78"/>
      <c r="C45" s="78"/>
      <c r="D45" s="78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U45"/>
    </row>
    <row r="46" spans="1:23" ht="236.25" customHeight="1" x14ac:dyDescent="0.25">
      <c r="A46" s="3">
        <v>35</v>
      </c>
      <c r="B46" s="3" t="s">
        <v>71</v>
      </c>
      <c r="C46" s="6" t="s">
        <v>72</v>
      </c>
      <c r="D46" s="3" t="s">
        <v>35</v>
      </c>
      <c r="E46" s="3" t="s">
        <v>23</v>
      </c>
      <c r="F46" s="3" t="s">
        <v>24</v>
      </c>
      <c r="G46" s="3" t="s">
        <v>25</v>
      </c>
      <c r="H46" s="3" t="s">
        <v>73</v>
      </c>
      <c r="I46" s="3" t="s">
        <v>74</v>
      </c>
      <c r="J46" s="6" t="s">
        <v>695</v>
      </c>
      <c r="K46" s="3" t="s">
        <v>75</v>
      </c>
      <c r="L46" s="3" t="s">
        <v>76</v>
      </c>
      <c r="M46" s="3" t="s">
        <v>32</v>
      </c>
      <c r="N46" s="3" t="s">
        <v>39</v>
      </c>
      <c r="O46" s="3" t="s">
        <v>683</v>
      </c>
      <c r="P46" s="3" t="s">
        <v>40</v>
      </c>
      <c r="Q46" s="6" t="s">
        <v>77</v>
      </c>
      <c r="R46" s="6" t="s">
        <v>651</v>
      </c>
      <c r="S46" s="13"/>
      <c r="U46">
        <v>1</v>
      </c>
      <c r="V46">
        <f>2021-1974</f>
        <v>47</v>
      </c>
      <c r="W46">
        <v>1</v>
      </c>
    </row>
    <row r="47" spans="1:23" s="8" customFormat="1" ht="172.5" customHeight="1" x14ac:dyDescent="0.25">
      <c r="A47" s="3">
        <v>36</v>
      </c>
      <c r="B47" s="3" t="s">
        <v>33</v>
      </c>
      <c r="C47" s="6" t="s">
        <v>34</v>
      </c>
      <c r="D47" s="3" t="s">
        <v>35</v>
      </c>
      <c r="E47" s="3" t="s">
        <v>23</v>
      </c>
      <c r="F47" s="3" t="s">
        <v>24</v>
      </c>
      <c r="G47" s="3" t="s">
        <v>25</v>
      </c>
      <c r="H47" s="3" t="s">
        <v>36</v>
      </c>
      <c r="I47" s="3" t="s">
        <v>722</v>
      </c>
      <c r="J47" s="6" t="s">
        <v>695</v>
      </c>
      <c r="K47" s="3" t="s">
        <v>37</v>
      </c>
      <c r="L47" s="3" t="s">
        <v>38</v>
      </c>
      <c r="M47" s="3" t="s">
        <v>32</v>
      </c>
      <c r="N47" s="3" t="s">
        <v>39</v>
      </c>
      <c r="O47" s="3" t="s">
        <v>680</v>
      </c>
      <c r="P47" s="3" t="s">
        <v>40</v>
      </c>
      <c r="Q47" s="6" t="s">
        <v>41</v>
      </c>
      <c r="R47" s="6" t="s">
        <v>652</v>
      </c>
      <c r="S47" s="16"/>
      <c r="T47"/>
      <c r="U47" s="8">
        <v>1</v>
      </c>
      <c r="V47">
        <f>2021-1971</f>
        <v>50</v>
      </c>
      <c r="W47">
        <v>1</v>
      </c>
    </row>
    <row r="48" spans="1:23" s="26" customFormat="1" ht="88.5" customHeight="1" x14ac:dyDescent="0.25">
      <c r="A48" s="3">
        <v>37</v>
      </c>
      <c r="B48" s="3" t="s">
        <v>387</v>
      </c>
      <c r="C48" s="6" t="s">
        <v>388</v>
      </c>
      <c r="D48" s="3" t="s">
        <v>22</v>
      </c>
      <c r="E48" s="3" t="s">
        <v>23</v>
      </c>
      <c r="F48" s="3" t="s">
        <v>24</v>
      </c>
      <c r="G48" s="3" t="s">
        <v>25</v>
      </c>
      <c r="H48" s="3" t="s">
        <v>343</v>
      </c>
      <c r="I48" s="3" t="s">
        <v>389</v>
      </c>
      <c r="J48" s="6" t="s">
        <v>695</v>
      </c>
      <c r="K48" s="3" t="s">
        <v>81</v>
      </c>
      <c r="L48" s="3" t="s">
        <v>308</v>
      </c>
      <c r="M48" s="3" t="s">
        <v>32</v>
      </c>
      <c r="N48" s="3" t="s">
        <v>390</v>
      </c>
      <c r="O48" s="3" t="s">
        <v>681</v>
      </c>
      <c r="P48" s="3" t="s">
        <v>397</v>
      </c>
      <c r="Q48" s="6" t="s">
        <v>391</v>
      </c>
      <c r="R48" s="24"/>
      <c r="S48" s="24" t="s">
        <v>642</v>
      </c>
      <c r="U48" s="26">
        <v>1</v>
      </c>
      <c r="V48" s="26">
        <f>2021-1986</f>
        <v>35</v>
      </c>
      <c r="W48">
        <v>1</v>
      </c>
    </row>
    <row r="49" spans="1:23" s="26" customFormat="1" ht="118.5" customHeight="1" x14ac:dyDescent="0.25">
      <c r="A49" s="3">
        <v>38</v>
      </c>
      <c r="B49" s="3" t="s">
        <v>392</v>
      </c>
      <c r="C49" s="6" t="s">
        <v>393</v>
      </c>
      <c r="D49" s="3" t="s">
        <v>31</v>
      </c>
      <c r="E49" s="3" t="s">
        <v>23</v>
      </c>
      <c r="F49" s="3" t="s">
        <v>24</v>
      </c>
      <c r="G49" s="3" t="s">
        <v>25</v>
      </c>
      <c r="H49" s="3" t="s">
        <v>394</v>
      </c>
      <c r="I49" s="3" t="s">
        <v>723</v>
      </c>
      <c r="J49" s="6" t="s">
        <v>695</v>
      </c>
      <c r="K49" s="3" t="s">
        <v>395</v>
      </c>
      <c r="L49" s="3" t="s">
        <v>38</v>
      </c>
      <c r="M49" s="3" t="s">
        <v>32</v>
      </c>
      <c r="N49" s="3" t="s">
        <v>396</v>
      </c>
      <c r="O49" s="3" t="s">
        <v>682</v>
      </c>
      <c r="P49" s="3" t="s">
        <v>397</v>
      </c>
      <c r="Q49" s="6" t="s">
        <v>398</v>
      </c>
      <c r="R49" s="24"/>
      <c r="S49" s="24" t="s">
        <v>642</v>
      </c>
      <c r="U49" s="26">
        <v>1</v>
      </c>
      <c r="V49" s="26">
        <f>2021-1984</f>
        <v>37</v>
      </c>
      <c r="W49">
        <v>1</v>
      </c>
    </row>
    <row r="50" spans="1:23" ht="97.5" customHeight="1" x14ac:dyDescent="0.25">
      <c r="A50" s="3">
        <v>39</v>
      </c>
      <c r="B50" s="3" t="s">
        <v>190</v>
      </c>
      <c r="C50" s="6" t="s">
        <v>191</v>
      </c>
      <c r="D50" s="3" t="s">
        <v>31</v>
      </c>
      <c r="E50" s="3" t="s">
        <v>23</v>
      </c>
      <c r="F50" s="3" t="s">
        <v>24</v>
      </c>
      <c r="G50" s="3" t="s">
        <v>25</v>
      </c>
      <c r="H50" s="3" t="s">
        <v>110</v>
      </c>
      <c r="I50" s="3" t="s">
        <v>192</v>
      </c>
      <c r="J50" s="6" t="s">
        <v>695</v>
      </c>
      <c r="K50" s="3" t="s">
        <v>193</v>
      </c>
      <c r="L50" s="3" t="s">
        <v>702</v>
      </c>
      <c r="M50" s="3" t="s">
        <v>32</v>
      </c>
      <c r="N50" s="3" t="s">
        <v>112</v>
      </c>
      <c r="O50" s="3" t="s">
        <v>679</v>
      </c>
      <c r="P50" s="3" t="s">
        <v>189</v>
      </c>
      <c r="Q50" s="6" t="s">
        <v>194</v>
      </c>
      <c r="R50" s="3" t="s">
        <v>138</v>
      </c>
      <c r="S50" s="13"/>
      <c r="U50" s="15" t="s">
        <v>702</v>
      </c>
      <c r="V50">
        <f>2021-1967</f>
        <v>54</v>
      </c>
      <c r="W50">
        <v>1</v>
      </c>
    </row>
    <row r="51" spans="1:23" ht="83.25" customHeight="1" x14ac:dyDescent="0.25">
      <c r="A51" s="3">
        <v>40</v>
      </c>
      <c r="B51" s="3" t="s">
        <v>275</v>
      </c>
      <c r="C51" s="6" t="s">
        <v>276</v>
      </c>
      <c r="D51" s="3" t="s">
        <v>22</v>
      </c>
      <c r="E51" s="3" t="s">
        <v>23</v>
      </c>
      <c r="F51" s="3" t="s">
        <v>24</v>
      </c>
      <c r="G51" s="3" t="s">
        <v>25</v>
      </c>
      <c r="H51" s="3" t="s">
        <v>277</v>
      </c>
      <c r="I51" s="3" t="s">
        <v>724</v>
      </c>
      <c r="J51" s="6" t="s">
        <v>695</v>
      </c>
      <c r="K51" s="3" t="s">
        <v>81</v>
      </c>
      <c r="L51" s="3" t="s">
        <v>702</v>
      </c>
      <c r="M51" s="3" t="s">
        <v>32</v>
      </c>
      <c r="N51" s="3" t="s">
        <v>278</v>
      </c>
      <c r="O51" s="3" t="s">
        <v>653</v>
      </c>
      <c r="P51" s="3" t="s">
        <v>279</v>
      </c>
      <c r="Q51" s="6" t="s">
        <v>280</v>
      </c>
      <c r="R51" s="3"/>
      <c r="S51" s="3"/>
      <c r="U51" s="15" t="s">
        <v>702</v>
      </c>
      <c r="V51">
        <f>2021-1976</f>
        <v>45</v>
      </c>
      <c r="W51">
        <v>1</v>
      </c>
    </row>
    <row r="52" spans="1:23" ht="193.5" customHeight="1" x14ac:dyDescent="0.25">
      <c r="A52" s="3">
        <v>41</v>
      </c>
      <c r="B52" s="3" t="s">
        <v>281</v>
      </c>
      <c r="C52" s="6" t="s">
        <v>282</v>
      </c>
      <c r="D52" s="3" t="s">
        <v>22</v>
      </c>
      <c r="E52" s="3" t="s">
        <v>23</v>
      </c>
      <c r="F52" s="3" t="s">
        <v>24</v>
      </c>
      <c r="G52" s="3" t="s">
        <v>25</v>
      </c>
      <c r="H52" s="3" t="s">
        <v>283</v>
      </c>
      <c r="I52" s="3" t="s">
        <v>284</v>
      </c>
      <c r="J52" s="6" t="s">
        <v>695</v>
      </c>
      <c r="K52" s="3" t="s">
        <v>285</v>
      </c>
      <c r="L52" s="3" t="s">
        <v>702</v>
      </c>
      <c r="M52" s="3" t="s">
        <v>32</v>
      </c>
      <c r="N52" s="3" t="s">
        <v>286</v>
      </c>
      <c r="O52" s="3" t="s">
        <v>330</v>
      </c>
      <c r="P52" s="3" t="s">
        <v>279</v>
      </c>
      <c r="Q52" s="6" t="s">
        <v>287</v>
      </c>
      <c r="R52" s="6" t="s">
        <v>288</v>
      </c>
      <c r="S52" s="13"/>
      <c r="U52" s="15" t="s">
        <v>702</v>
      </c>
      <c r="V52">
        <f>2021-1969</f>
        <v>52</v>
      </c>
      <c r="W52">
        <v>1</v>
      </c>
    </row>
    <row r="53" spans="1:23" ht="95.25" customHeight="1" x14ac:dyDescent="0.25">
      <c r="A53" s="3">
        <v>42</v>
      </c>
      <c r="B53" s="3" t="s">
        <v>519</v>
      </c>
      <c r="C53" s="6" t="s">
        <v>520</v>
      </c>
      <c r="D53" s="3" t="s">
        <v>31</v>
      </c>
      <c r="E53" s="3" t="s">
        <v>23</v>
      </c>
      <c r="F53" s="3" t="s">
        <v>24</v>
      </c>
      <c r="G53" s="3" t="s">
        <v>25</v>
      </c>
      <c r="H53" s="3" t="s">
        <v>139</v>
      </c>
      <c r="I53" s="3" t="s">
        <v>521</v>
      </c>
      <c r="J53" s="6" t="s">
        <v>695</v>
      </c>
      <c r="K53" s="3" t="s">
        <v>522</v>
      </c>
      <c r="L53" s="3" t="s">
        <v>523</v>
      </c>
      <c r="M53" s="3" t="s">
        <v>32</v>
      </c>
      <c r="N53" s="3" t="s">
        <v>518</v>
      </c>
      <c r="O53" s="3" t="s">
        <v>654</v>
      </c>
      <c r="P53" s="3" t="s">
        <v>370</v>
      </c>
      <c r="Q53" s="6" t="s">
        <v>524</v>
      </c>
      <c r="R53" s="3"/>
      <c r="S53" s="6"/>
      <c r="U53">
        <v>1</v>
      </c>
      <c r="V53">
        <f>2021-1975</f>
        <v>46</v>
      </c>
      <c r="W53">
        <v>1</v>
      </c>
    </row>
    <row r="54" spans="1:23" ht="87" customHeight="1" x14ac:dyDescent="0.25">
      <c r="A54" s="3">
        <v>43</v>
      </c>
      <c r="B54" s="3" t="s">
        <v>416</v>
      </c>
      <c r="C54" s="6" t="s">
        <v>417</v>
      </c>
      <c r="D54" s="3" t="s">
        <v>22</v>
      </c>
      <c r="E54" s="3" t="s">
        <v>23</v>
      </c>
      <c r="F54" s="3" t="s">
        <v>24</v>
      </c>
      <c r="G54" s="3" t="s">
        <v>25</v>
      </c>
      <c r="H54" s="3" t="s">
        <v>418</v>
      </c>
      <c r="I54" s="3" t="s">
        <v>419</v>
      </c>
      <c r="J54" s="6" t="s">
        <v>695</v>
      </c>
      <c r="K54" s="3" t="s">
        <v>420</v>
      </c>
      <c r="L54" s="3" t="s">
        <v>702</v>
      </c>
      <c r="M54" s="3" t="s">
        <v>32</v>
      </c>
      <c r="N54" s="3" t="s">
        <v>39</v>
      </c>
      <c r="O54" s="3" t="s">
        <v>421</v>
      </c>
      <c r="P54" s="3" t="s">
        <v>422</v>
      </c>
      <c r="Q54" s="6" t="s">
        <v>423</v>
      </c>
      <c r="R54" s="3"/>
      <c r="S54" s="3"/>
      <c r="U54" s="15" t="s">
        <v>702</v>
      </c>
      <c r="V54">
        <f>2021-1970</f>
        <v>51</v>
      </c>
      <c r="W54">
        <v>1</v>
      </c>
    </row>
    <row r="55" spans="1:23" ht="120.75" customHeight="1" x14ac:dyDescent="0.25">
      <c r="A55" s="3">
        <v>44</v>
      </c>
      <c r="B55" s="3" t="s">
        <v>424</v>
      </c>
      <c r="C55" s="6" t="s">
        <v>425</v>
      </c>
      <c r="D55" s="3" t="s">
        <v>22</v>
      </c>
      <c r="E55" s="3" t="s">
        <v>23</v>
      </c>
      <c r="F55" s="3" t="s">
        <v>24</v>
      </c>
      <c r="G55" s="3" t="s">
        <v>25</v>
      </c>
      <c r="H55" s="3" t="s">
        <v>426</v>
      </c>
      <c r="I55" s="3" t="s">
        <v>427</v>
      </c>
      <c r="J55" s="6" t="s">
        <v>695</v>
      </c>
      <c r="K55" s="3" t="s">
        <v>678</v>
      </c>
      <c r="L55" s="3" t="s">
        <v>702</v>
      </c>
      <c r="M55" s="3" t="s">
        <v>27</v>
      </c>
      <c r="N55" s="3" t="s">
        <v>428</v>
      </c>
      <c r="O55" s="3" t="s">
        <v>429</v>
      </c>
      <c r="P55" s="3" t="s">
        <v>430</v>
      </c>
      <c r="Q55" s="3"/>
      <c r="R55" s="3"/>
      <c r="S55" s="3" t="s">
        <v>655</v>
      </c>
      <c r="U55" s="15" t="s">
        <v>702</v>
      </c>
      <c r="V55">
        <f>2021-1970</f>
        <v>51</v>
      </c>
      <c r="W55">
        <v>1</v>
      </c>
    </row>
    <row r="56" spans="1:23" ht="141" customHeight="1" x14ac:dyDescent="0.25">
      <c r="A56" s="3">
        <v>45</v>
      </c>
      <c r="B56" s="3" t="s">
        <v>304</v>
      </c>
      <c r="C56" s="6" t="s">
        <v>305</v>
      </c>
      <c r="D56" s="3" t="s">
        <v>31</v>
      </c>
      <c r="E56" s="3" t="s">
        <v>23</v>
      </c>
      <c r="F56" s="3" t="s">
        <v>24</v>
      </c>
      <c r="G56" s="3" t="s">
        <v>25</v>
      </c>
      <c r="H56" s="3" t="s">
        <v>222</v>
      </c>
      <c r="I56" s="3" t="s">
        <v>306</v>
      </c>
      <c r="J56" s="6" t="s">
        <v>695</v>
      </c>
      <c r="K56" s="3" t="s">
        <v>307</v>
      </c>
      <c r="L56" s="3" t="s">
        <v>308</v>
      </c>
      <c r="M56" s="3" t="s">
        <v>32</v>
      </c>
      <c r="N56" s="3" t="s">
        <v>309</v>
      </c>
      <c r="O56" s="3" t="s">
        <v>677</v>
      </c>
      <c r="P56" s="3" t="s">
        <v>310</v>
      </c>
      <c r="Q56" s="6" t="s">
        <v>311</v>
      </c>
      <c r="R56" s="6" t="s">
        <v>667</v>
      </c>
      <c r="S56" s="13"/>
      <c r="U56">
        <v>1</v>
      </c>
      <c r="V56">
        <f>2021-1974</f>
        <v>47</v>
      </c>
      <c r="W56">
        <v>1</v>
      </c>
    </row>
    <row r="57" spans="1:23" ht="96.75" customHeight="1" x14ac:dyDescent="0.25">
      <c r="A57" s="3">
        <v>46</v>
      </c>
      <c r="B57" s="3" t="s">
        <v>153</v>
      </c>
      <c r="C57" s="6" t="s">
        <v>154</v>
      </c>
      <c r="D57" s="3" t="s">
        <v>31</v>
      </c>
      <c r="E57" s="3" t="s">
        <v>23</v>
      </c>
      <c r="F57" s="3" t="s">
        <v>24</v>
      </c>
      <c r="G57" s="3" t="s">
        <v>25</v>
      </c>
      <c r="H57" s="3" t="s">
        <v>155</v>
      </c>
      <c r="I57" s="3" t="s">
        <v>725</v>
      </c>
      <c r="J57" s="6" t="s">
        <v>695</v>
      </c>
      <c r="K57" s="3" t="s">
        <v>159</v>
      </c>
      <c r="L57" s="3" t="s">
        <v>156</v>
      </c>
      <c r="M57" s="3" t="s">
        <v>32</v>
      </c>
      <c r="N57" s="3" t="s">
        <v>62</v>
      </c>
      <c r="O57" s="3" t="s">
        <v>335</v>
      </c>
      <c r="P57" s="3" t="s">
        <v>157</v>
      </c>
      <c r="Q57" s="6" t="s">
        <v>158</v>
      </c>
      <c r="R57" s="3" t="s">
        <v>138</v>
      </c>
      <c r="S57" s="13"/>
      <c r="U57">
        <v>1</v>
      </c>
      <c r="V57">
        <f>2021-1976</f>
        <v>45</v>
      </c>
      <c r="W57">
        <v>1</v>
      </c>
    </row>
    <row r="58" spans="1:23" ht="116.25" customHeight="1" x14ac:dyDescent="0.25">
      <c r="A58" s="3">
        <v>47</v>
      </c>
      <c r="B58" s="3" t="s">
        <v>576</v>
      </c>
      <c r="C58" s="6" t="s">
        <v>577</v>
      </c>
      <c r="D58" s="3" t="s">
        <v>31</v>
      </c>
      <c r="E58" s="3" t="s">
        <v>23</v>
      </c>
      <c r="F58" s="3" t="s">
        <v>24</v>
      </c>
      <c r="G58" s="3" t="s">
        <v>25</v>
      </c>
      <c r="H58" s="3" t="s">
        <v>578</v>
      </c>
      <c r="I58" s="3" t="s">
        <v>579</v>
      </c>
      <c r="J58" s="6" t="s">
        <v>695</v>
      </c>
      <c r="K58" s="3" t="s">
        <v>580</v>
      </c>
      <c r="L58" s="3" t="s">
        <v>702</v>
      </c>
      <c r="M58" s="3" t="s">
        <v>272</v>
      </c>
      <c r="N58" s="3" t="s">
        <v>112</v>
      </c>
      <c r="O58" s="3" t="s">
        <v>581</v>
      </c>
      <c r="P58" s="3" t="s">
        <v>582</v>
      </c>
      <c r="Q58" s="6"/>
      <c r="R58" s="3"/>
      <c r="S58" s="3" t="s">
        <v>655</v>
      </c>
      <c r="U58" s="15" t="s">
        <v>702</v>
      </c>
      <c r="V58">
        <f>2021-1980</f>
        <v>41</v>
      </c>
      <c r="W58">
        <v>1</v>
      </c>
    </row>
    <row r="59" spans="1:23" ht="105" customHeight="1" x14ac:dyDescent="0.25">
      <c r="A59" s="3">
        <v>48</v>
      </c>
      <c r="B59" s="3" t="s">
        <v>320</v>
      </c>
      <c r="C59" s="6" t="s">
        <v>321</v>
      </c>
      <c r="D59" s="3" t="s">
        <v>31</v>
      </c>
      <c r="E59" s="3" t="s">
        <v>23</v>
      </c>
      <c r="F59" s="3" t="s">
        <v>24</v>
      </c>
      <c r="G59" s="3" t="s">
        <v>25</v>
      </c>
      <c r="H59" s="3" t="s">
        <v>322</v>
      </c>
      <c r="I59" s="3" t="s">
        <v>726</v>
      </c>
      <c r="J59" s="6" t="s">
        <v>695</v>
      </c>
      <c r="K59" s="3" t="s">
        <v>175</v>
      </c>
      <c r="L59" s="3" t="s">
        <v>176</v>
      </c>
      <c r="M59" s="3" t="s">
        <v>32</v>
      </c>
      <c r="N59" s="3" t="s">
        <v>323</v>
      </c>
      <c r="O59" s="3" t="s">
        <v>325</v>
      </c>
      <c r="P59" s="3" t="s">
        <v>324</v>
      </c>
      <c r="Q59" s="6" t="s">
        <v>326</v>
      </c>
      <c r="R59" s="3"/>
      <c r="S59" s="3"/>
      <c r="U59">
        <v>1</v>
      </c>
      <c r="V59">
        <f>2021-1974</f>
        <v>47</v>
      </c>
      <c r="W59">
        <v>1</v>
      </c>
    </row>
    <row r="60" spans="1:23" s="8" customFormat="1" ht="82.5" customHeight="1" x14ac:dyDescent="0.25">
      <c r="A60" s="3">
        <v>49</v>
      </c>
      <c r="B60" s="3" t="s">
        <v>553</v>
      </c>
      <c r="C60" s="6" t="s">
        <v>554</v>
      </c>
      <c r="D60" s="3" t="s">
        <v>31</v>
      </c>
      <c r="E60" s="3" t="s">
        <v>23</v>
      </c>
      <c r="F60" s="3" t="s">
        <v>24</v>
      </c>
      <c r="G60" s="3" t="s">
        <v>25</v>
      </c>
      <c r="H60" s="3" t="s">
        <v>555</v>
      </c>
      <c r="I60" s="3" t="s">
        <v>556</v>
      </c>
      <c r="J60" s="6" t="s">
        <v>695</v>
      </c>
      <c r="K60" s="3" t="s">
        <v>593</v>
      </c>
      <c r="L60" s="3" t="s">
        <v>38</v>
      </c>
      <c r="M60" s="3" t="s">
        <v>32</v>
      </c>
      <c r="N60" s="3" t="s">
        <v>557</v>
      </c>
      <c r="O60" s="3" t="s">
        <v>676</v>
      </c>
      <c r="P60" s="3" t="s">
        <v>558</v>
      </c>
      <c r="Q60" s="6" t="s">
        <v>559</v>
      </c>
      <c r="R60" s="3"/>
      <c r="S60" s="3"/>
      <c r="T60"/>
      <c r="U60" s="8">
        <v>1</v>
      </c>
      <c r="V60">
        <f>2021-1971</f>
        <v>50</v>
      </c>
      <c r="W60">
        <v>1</v>
      </c>
    </row>
    <row r="61" spans="1:23" ht="105" customHeight="1" x14ac:dyDescent="0.25">
      <c r="A61" s="3">
        <v>50</v>
      </c>
      <c r="B61" s="3" t="s">
        <v>440</v>
      </c>
      <c r="C61" s="5" t="s">
        <v>525</v>
      </c>
      <c r="D61" s="3" t="s">
        <v>31</v>
      </c>
      <c r="E61" s="3" t="s">
        <v>23</v>
      </c>
      <c r="F61" s="3" t="s">
        <v>24</v>
      </c>
      <c r="G61" s="3" t="s">
        <v>25</v>
      </c>
      <c r="H61" s="3" t="s">
        <v>179</v>
      </c>
      <c r="I61" s="3" t="s">
        <v>527</v>
      </c>
      <c r="J61" s="6" t="s">
        <v>695</v>
      </c>
      <c r="K61" s="3" t="s">
        <v>528</v>
      </c>
      <c r="L61" s="3" t="s">
        <v>532</v>
      </c>
      <c r="M61" s="3" t="s">
        <v>27</v>
      </c>
      <c r="N61" s="3" t="s">
        <v>414</v>
      </c>
      <c r="O61" s="3" t="s">
        <v>529</v>
      </c>
      <c r="P61" s="3" t="s">
        <v>530</v>
      </c>
      <c r="Q61" s="6" t="s">
        <v>531</v>
      </c>
      <c r="R61" s="3"/>
      <c r="S61" s="3"/>
      <c r="U61">
        <v>1</v>
      </c>
      <c r="V61">
        <f>2021-1974</f>
        <v>47</v>
      </c>
      <c r="W61">
        <v>1</v>
      </c>
    </row>
    <row r="62" spans="1:23" s="26" customFormat="1" ht="116.25" customHeight="1" x14ac:dyDescent="0.25">
      <c r="A62" s="3">
        <v>51</v>
      </c>
      <c r="B62" s="3" t="s">
        <v>697</v>
      </c>
      <c r="C62" s="5" t="s">
        <v>539</v>
      </c>
      <c r="D62" s="3" t="s">
        <v>22</v>
      </c>
      <c r="E62" s="3" t="s">
        <v>23</v>
      </c>
      <c r="F62" s="3" t="s">
        <v>24</v>
      </c>
      <c r="G62" s="3" t="s">
        <v>25</v>
      </c>
      <c r="H62" s="3" t="s">
        <v>540</v>
      </c>
      <c r="I62" s="3" t="s">
        <v>541</v>
      </c>
      <c r="J62" s="6" t="s">
        <v>695</v>
      </c>
      <c r="K62" s="3" t="s">
        <v>542</v>
      </c>
      <c r="L62" s="3" t="s">
        <v>702</v>
      </c>
      <c r="M62" s="3"/>
      <c r="N62" s="3" t="s">
        <v>545</v>
      </c>
      <c r="O62" s="3" t="s">
        <v>543</v>
      </c>
      <c r="P62" s="3" t="s">
        <v>544</v>
      </c>
      <c r="Q62" s="6"/>
      <c r="R62" s="24"/>
      <c r="S62" s="24" t="s">
        <v>650</v>
      </c>
      <c r="T62"/>
      <c r="U62" s="15" t="s">
        <v>702</v>
      </c>
      <c r="V62" s="26">
        <f>2021-1996</f>
        <v>25</v>
      </c>
      <c r="W62">
        <v>1</v>
      </c>
    </row>
    <row r="63" spans="1:23" s="39" customFormat="1" ht="86.25" customHeight="1" x14ac:dyDescent="0.25">
      <c r="A63" s="36">
        <v>52</v>
      </c>
      <c r="B63" s="36" t="s">
        <v>636</v>
      </c>
      <c r="C63" s="37" t="s">
        <v>656</v>
      </c>
      <c r="D63" s="36" t="s">
        <v>22</v>
      </c>
      <c r="E63" s="36" t="s">
        <v>23</v>
      </c>
      <c r="F63" s="36" t="s">
        <v>24</v>
      </c>
      <c r="G63" s="36" t="s">
        <v>25</v>
      </c>
      <c r="H63" s="36" t="s">
        <v>637</v>
      </c>
      <c r="I63" s="36" t="s">
        <v>727</v>
      </c>
      <c r="J63" s="37" t="s">
        <v>695</v>
      </c>
      <c r="K63" s="36" t="s">
        <v>760</v>
      </c>
      <c r="L63" s="36" t="s">
        <v>702</v>
      </c>
      <c r="M63" s="36" t="s">
        <v>27</v>
      </c>
      <c r="N63" s="36" t="s">
        <v>112</v>
      </c>
      <c r="O63" s="36" t="s">
        <v>638</v>
      </c>
      <c r="P63" s="36" t="s">
        <v>639</v>
      </c>
      <c r="Q63" s="37" t="s">
        <v>640</v>
      </c>
      <c r="R63" s="45"/>
      <c r="S63" s="45" t="s">
        <v>642</v>
      </c>
      <c r="T63" s="40"/>
      <c r="U63" s="48" t="s">
        <v>702</v>
      </c>
      <c r="V63" s="39">
        <f>2021-1982</f>
        <v>39</v>
      </c>
      <c r="W63" s="40">
        <v>1</v>
      </c>
    </row>
    <row r="64" spans="1:23" ht="119.25" customHeight="1" x14ac:dyDescent="0.25">
      <c r="A64" s="3">
        <v>53</v>
      </c>
      <c r="B64" s="3" t="s">
        <v>20</v>
      </c>
      <c r="C64" s="5" t="s">
        <v>21</v>
      </c>
      <c r="D64" s="3" t="s">
        <v>22</v>
      </c>
      <c r="E64" s="3" t="s">
        <v>23</v>
      </c>
      <c r="F64" s="3" t="s">
        <v>24</v>
      </c>
      <c r="G64" s="3" t="s">
        <v>25</v>
      </c>
      <c r="H64" s="3" t="s">
        <v>526</v>
      </c>
      <c r="I64" s="3" t="s">
        <v>728</v>
      </c>
      <c r="J64" s="6" t="s">
        <v>695</v>
      </c>
      <c r="K64" s="3" t="s">
        <v>26</v>
      </c>
      <c r="L64" s="3" t="s">
        <v>702</v>
      </c>
      <c r="M64" s="3" t="s">
        <v>27</v>
      </c>
      <c r="N64" s="3" t="s">
        <v>28</v>
      </c>
      <c r="O64" s="3" t="s">
        <v>340</v>
      </c>
      <c r="P64" s="3" t="s">
        <v>29</v>
      </c>
      <c r="Q64" s="6" t="s">
        <v>30</v>
      </c>
      <c r="R64" s="3"/>
      <c r="S64" s="3"/>
      <c r="U64" s="15" t="s">
        <v>702</v>
      </c>
      <c r="V64">
        <f>2021-1979</f>
        <v>42</v>
      </c>
      <c r="W64">
        <v>1</v>
      </c>
    </row>
    <row r="65" spans="1:23" s="26" customFormat="1" ht="113.25" customHeight="1" x14ac:dyDescent="0.25">
      <c r="A65" s="3">
        <v>54</v>
      </c>
      <c r="B65" s="3" t="s">
        <v>473</v>
      </c>
      <c r="C65" s="5" t="s">
        <v>474</v>
      </c>
      <c r="D65" s="3" t="s">
        <v>22</v>
      </c>
      <c r="E65" s="3" t="s">
        <v>23</v>
      </c>
      <c r="F65" s="3" t="s">
        <v>24</v>
      </c>
      <c r="G65" s="3" t="s">
        <v>25</v>
      </c>
      <c r="H65" s="3" t="s">
        <v>475</v>
      </c>
      <c r="I65" s="3" t="s">
        <v>729</v>
      </c>
      <c r="J65" s="6" t="s">
        <v>695</v>
      </c>
      <c r="K65" s="3" t="s">
        <v>476</v>
      </c>
      <c r="L65" s="3" t="s">
        <v>702</v>
      </c>
      <c r="M65" s="3"/>
      <c r="N65" s="3" t="s">
        <v>249</v>
      </c>
      <c r="O65" s="3" t="s">
        <v>477</v>
      </c>
      <c r="P65" s="3" t="s">
        <v>478</v>
      </c>
      <c r="Q65" s="6"/>
      <c r="R65" s="3"/>
      <c r="S65" s="24" t="s">
        <v>650</v>
      </c>
      <c r="U65" s="29" t="s">
        <v>702</v>
      </c>
      <c r="V65" s="26">
        <f>2021-1982</f>
        <v>39</v>
      </c>
      <c r="W65">
        <v>1</v>
      </c>
    </row>
    <row r="66" spans="1:23" s="26" customFormat="1" ht="134.25" customHeight="1" x14ac:dyDescent="0.25">
      <c r="A66" s="3">
        <v>55</v>
      </c>
      <c r="B66" s="3" t="s">
        <v>590</v>
      </c>
      <c r="C66" s="5" t="s">
        <v>591</v>
      </c>
      <c r="D66" s="3" t="s">
        <v>22</v>
      </c>
      <c r="E66" s="3" t="s">
        <v>23</v>
      </c>
      <c r="F66" s="3" t="s">
        <v>24</v>
      </c>
      <c r="G66" s="3" t="s">
        <v>25</v>
      </c>
      <c r="H66" s="3" t="s">
        <v>592</v>
      </c>
      <c r="I66" s="3" t="s">
        <v>730</v>
      </c>
      <c r="J66" s="6" t="s">
        <v>695</v>
      </c>
      <c r="K66" s="3" t="s">
        <v>593</v>
      </c>
      <c r="L66" s="3" t="s">
        <v>702</v>
      </c>
      <c r="M66" s="3"/>
      <c r="N66" s="3" t="s">
        <v>112</v>
      </c>
      <c r="O66" s="3" t="s">
        <v>501</v>
      </c>
      <c r="P66" s="3" t="s">
        <v>594</v>
      </c>
      <c r="Q66" s="6"/>
      <c r="R66" s="3"/>
      <c r="S66" s="24" t="s">
        <v>650</v>
      </c>
      <c r="U66" s="29" t="s">
        <v>702</v>
      </c>
      <c r="V66" s="26">
        <f>2021-1984</f>
        <v>37</v>
      </c>
      <c r="W66">
        <v>1</v>
      </c>
    </row>
    <row r="67" spans="1:23" s="26" customFormat="1" ht="103.5" customHeight="1" x14ac:dyDescent="0.25">
      <c r="A67" s="3">
        <v>56</v>
      </c>
      <c r="B67" s="3" t="s">
        <v>408</v>
      </c>
      <c r="C67" s="6" t="s">
        <v>409</v>
      </c>
      <c r="D67" s="3" t="s">
        <v>22</v>
      </c>
      <c r="E67" s="3" t="s">
        <v>23</v>
      </c>
      <c r="F67" s="3" t="s">
        <v>24</v>
      </c>
      <c r="G67" s="3" t="s">
        <v>25</v>
      </c>
      <c r="H67" s="3" t="s">
        <v>410</v>
      </c>
      <c r="I67" s="3" t="s">
        <v>411</v>
      </c>
      <c r="J67" s="6" t="s">
        <v>695</v>
      </c>
      <c r="K67" s="3" t="s">
        <v>412</v>
      </c>
      <c r="L67" s="3" t="s">
        <v>413</v>
      </c>
      <c r="M67" s="3" t="s">
        <v>32</v>
      </c>
      <c r="N67" s="3" t="s">
        <v>414</v>
      </c>
      <c r="O67" s="3" t="s">
        <v>657</v>
      </c>
      <c r="P67" s="3" t="s">
        <v>69</v>
      </c>
      <c r="Q67" s="6" t="s">
        <v>415</v>
      </c>
      <c r="R67" s="3" t="s">
        <v>138</v>
      </c>
      <c r="S67" s="28" t="s">
        <v>642</v>
      </c>
      <c r="U67" s="26">
        <v>1</v>
      </c>
      <c r="V67" s="26">
        <f>2021-1986</f>
        <v>35</v>
      </c>
      <c r="W67">
        <v>1</v>
      </c>
    </row>
    <row r="68" spans="1:23" s="26" customFormat="1" ht="143.25" customHeight="1" x14ac:dyDescent="0.25">
      <c r="A68" s="3">
        <v>57</v>
      </c>
      <c r="B68" s="3" t="s">
        <v>533</v>
      </c>
      <c r="C68" s="5" t="s">
        <v>534</v>
      </c>
      <c r="D68" s="3" t="s">
        <v>22</v>
      </c>
      <c r="E68" s="3" t="s">
        <v>23</v>
      </c>
      <c r="F68" s="3" t="s">
        <v>24</v>
      </c>
      <c r="G68" s="3" t="s">
        <v>25</v>
      </c>
      <c r="H68" s="3" t="s">
        <v>535</v>
      </c>
      <c r="I68" s="3" t="s">
        <v>731</v>
      </c>
      <c r="J68" s="6" t="s">
        <v>695</v>
      </c>
      <c r="K68" s="3" t="s">
        <v>536</v>
      </c>
      <c r="L68" s="3" t="s">
        <v>702</v>
      </c>
      <c r="M68" s="3"/>
      <c r="N68" s="3" t="s">
        <v>112</v>
      </c>
      <c r="O68" s="3" t="s">
        <v>538</v>
      </c>
      <c r="P68" s="3" t="s">
        <v>537</v>
      </c>
      <c r="Q68" s="25"/>
      <c r="R68" s="24"/>
      <c r="S68" s="24" t="s">
        <v>650</v>
      </c>
      <c r="U68" s="29" t="s">
        <v>702</v>
      </c>
      <c r="V68" s="26">
        <f>2021-1995</f>
        <v>26</v>
      </c>
      <c r="W68">
        <v>1</v>
      </c>
    </row>
    <row r="69" spans="1:23" ht="39.6" customHeight="1" x14ac:dyDescent="0.25">
      <c r="A69" s="78" t="s">
        <v>464</v>
      </c>
      <c r="B69" s="78"/>
      <c r="C69" s="78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U69"/>
    </row>
    <row r="70" spans="1:23" s="10" customFormat="1" ht="122.25" customHeight="1" x14ac:dyDescent="0.25">
      <c r="A70" s="9">
        <v>58</v>
      </c>
      <c r="B70" s="9" t="s">
        <v>479</v>
      </c>
      <c r="C70" s="11" t="s">
        <v>480</v>
      </c>
      <c r="D70" s="9" t="s">
        <v>22</v>
      </c>
      <c r="E70" s="9" t="s">
        <v>23</v>
      </c>
      <c r="F70" s="9" t="s">
        <v>24</v>
      </c>
      <c r="G70" s="9" t="s">
        <v>25</v>
      </c>
      <c r="H70" s="9" t="s">
        <v>343</v>
      </c>
      <c r="I70" s="9" t="s">
        <v>481</v>
      </c>
      <c r="J70" s="6" t="s">
        <v>695</v>
      </c>
      <c r="K70" s="9" t="s">
        <v>482</v>
      </c>
      <c r="L70" s="9" t="s">
        <v>483</v>
      </c>
      <c r="M70" s="9" t="s">
        <v>32</v>
      </c>
      <c r="N70" s="9" t="s">
        <v>484</v>
      </c>
      <c r="O70" s="9" t="s">
        <v>658</v>
      </c>
      <c r="P70" s="9" t="s">
        <v>485</v>
      </c>
      <c r="Q70" s="11" t="s">
        <v>63</v>
      </c>
      <c r="R70" s="9" t="s">
        <v>486</v>
      </c>
      <c r="S70" s="17"/>
      <c r="T70"/>
      <c r="U70" s="10">
        <v>1</v>
      </c>
      <c r="V70">
        <f>2021-1974</f>
        <v>47</v>
      </c>
      <c r="W70">
        <v>1</v>
      </c>
    </row>
    <row r="71" spans="1:23" ht="103.5" customHeight="1" x14ac:dyDescent="0.25">
      <c r="A71" s="9">
        <v>59</v>
      </c>
      <c r="B71" s="3" t="s">
        <v>699</v>
      </c>
      <c r="C71" s="6" t="s">
        <v>227</v>
      </c>
      <c r="D71" s="3" t="s">
        <v>31</v>
      </c>
      <c r="E71" s="3" t="s">
        <v>23</v>
      </c>
      <c r="F71" s="3" t="s">
        <v>24</v>
      </c>
      <c r="G71" s="3" t="s">
        <v>25</v>
      </c>
      <c r="H71" s="3" t="s">
        <v>179</v>
      </c>
      <c r="I71" s="3" t="s">
        <v>732</v>
      </c>
      <c r="J71" s="6" t="s">
        <v>695</v>
      </c>
      <c r="K71" s="3" t="s">
        <v>228</v>
      </c>
      <c r="L71" s="3" t="s">
        <v>702</v>
      </c>
      <c r="M71" s="3" t="s">
        <v>32</v>
      </c>
      <c r="N71" s="3"/>
      <c r="O71" s="3" t="s">
        <v>675</v>
      </c>
      <c r="P71" s="3" t="s">
        <v>229</v>
      </c>
      <c r="Q71" s="6" t="s">
        <v>230</v>
      </c>
      <c r="R71" s="3"/>
      <c r="S71" s="3"/>
      <c r="U71" s="15" t="s">
        <v>702</v>
      </c>
      <c r="V71">
        <f>2021-1972</f>
        <v>49</v>
      </c>
      <c r="W71">
        <v>1</v>
      </c>
    </row>
    <row r="72" spans="1:23" ht="80.25" customHeight="1" x14ac:dyDescent="0.25">
      <c r="A72" s="9">
        <v>60</v>
      </c>
      <c r="B72" s="3" t="s">
        <v>42</v>
      </c>
      <c r="C72" s="6" t="s">
        <v>43</v>
      </c>
      <c r="D72" s="3" t="s">
        <v>31</v>
      </c>
      <c r="E72" s="3" t="s">
        <v>23</v>
      </c>
      <c r="F72" s="3" t="s">
        <v>24</v>
      </c>
      <c r="G72" s="3" t="s">
        <v>25</v>
      </c>
      <c r="H72" s="3" t="s">
        <v>44</v>
      </c>
      <c r="I72" s="3" t="s">
        <v>733</v>
      </c>
      <c r="J72" s="6" t="s">
        <v>695</v>
      </c>
      <c r="K72" s="3" t="s">
        <v>45</v>
      </c>
      <c r="L72" s="3" t="s">
        <v>702</v>
      </c>
      <c r="M72" s="3" t="s">
        <v>32</v>
      </c>
      <c r="N72" s="3"/>
      <c r="O72" s="3" t="s">
        <v>674</v>
      </c>
      <c r="P72" s="3" t="s">
        <v>46</v>
      </c>
      <c r="Q72" s="6" t="s">
        <v>47</v>
      </c>
      <c r="R72" s="3"/>
      <c r="S72" s="3"/>
      <c r="U72" s="15" t="s">
        <v>702</v>
      </c>
      <c r="V72">
        <f>2021-1969</f>
        <v>52</v>
      </c>
      <c r="W72">
        <v>1</v>
      </c>
    </row>
    <row r="73" spans="1:23" ht="39.6" customHeight="1" x14ac:dyDescent="0.25">
      <c r="A73" s="79" t="s">
        <v>465</v>
      </c>
      <c r="B73" s="79"/>
      <c r="C73" s="79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U73"/>
    </row>
    <row r="74" spans="1:23" ht="101.25" customHeight="1" x14ac:dyDescent="0.25">
      <c r="A74" s="3">
        <v>61</v>
      </c>
      <c r="B74" s="3" t="s">
        <v>78</v>
      </c>
      <c r="C74" s="6" t="s">
        <v>79</v>
      </c>
      <c r="D74" s="3" t="s">
        <v>31</v>
      </c>
      <c r="E74" s="3" t="s">
        <v>23</v>
      </c>
      <c r="F74" s="3" t="s">
        <v>24</v>
      </c>
      <c r="G74" s="3" t="s">
        <v>25</v>
      </c>
      <c r="H74" s="3" t="s">
        <v>80</v>
      </c>
      <c r="I74" s="3" t="s">
        <v>488</v>
      </c>
      <c r="J74" s="6" t="s">
        <v>695</v>
      </c>
      <c r="K74" s="3" t="s">
        <v>81</v>
      </c>
      <c r="L74" s="3" t="s">
        <v>702</v>
      </c>
      <c r="M74" s="3" t="s">
        <v>32</v>
      </c>
      <c r="N74" s="3" t="s">
        <v>82</v>
      </c>
      <c r="O74" s="3" t="s">
        <v>673</v>
      </c>
      <c r="P74" s="3" t="s">
        <v>83</v>
      </c>
      <c r="Q74" s="6" t="s">
        <v>84</v>
      </c>
      <c r="R74" s="3"/>
      <c r="S74" s="3"/>
      <c r="U74" s="15" t="s">
        <v>702</v>
      </c>
      <c r="V74">
        <f>2021-1968</f>
        <v>53</v>
      </c>
      <c r="W74">
        <v>1</v>
      </c>
    </row>
    <row r="75" spans="1:23" ht="100.5" customHeight="1" x14ac:dyDescent="0.25">
      <c r="A75" s="3">
        <v>62</v>
      </c>
      <c r="B75" s="3" t="s">
        <v>140</v>
      </c>
      <c r="C75" s="6" t="s">
        <v>141</v>
      </c>
      <c r="D75" s="3" t="s">
        <v>31</v>
      </c>
      <c r="E75" s="3" t="s">
        <v>23</v>
      </c>
      <c r="F75" s="3" t="s">
        <v>24</v>
      </c>
      <c r="G75" s="3" t="s">
        <v>25</v>
      </c>
      <c r="H75" s="3" t="s">
        <v>142</v>
      </c>
      <c r="I75" s="3" t="s">
        <v>734</v>
      </c>
      <c r="J75" s="6" t="s">
        <v>695</v>
      </c>
      <c r="K75" s="3" t="s">
        <v>81</v>
      </c>
      <c r="L75" s="3" t="s">
        <v>702</v>
      </c>
      <c r="M75" s="3" t="s">
        <v>32</v>
      </c>
      <c r="N75" s="3" t="s">
        <v>112</v>
      </c>
      <c r="O75" s="3" t="s">
        <v>672</v>
      </c>
      <c r="P75" s="3" t="s">
        <v>143</v>
      </c>
      <c r="Q75" s="6" t="s">
        <v>144</v>
      </c>
      <c r="R75" s="3" t="s">
        <v>145</v>
      </c>
      <c r="S75" s="13"/>
      <c r="U75" s="15" t="s">
        <v>702</v>
      </c>
      <c r="V75">
        <f>2021-1972</f>
        <v>49</v>
      </c>
      <c r="W75">
        <v>1</v>
      </c>
    </row>
    <row r="76" spans="1:23" ht="99.75" customHeight="1" x14ac:dyDescent="0.25">
      <c r="A76" s="3">
        <v>63</v>
      </c>
      <c r="B76" s="3" t="s">
        <v>100</v>
      </c>
      <c r="C76" s="6" t="s">
        <v>101</v>
      </c>
      <c r="D76" s="3" t="s">
        <v>31</v>
      </c>
      <c r="E76" s="3" t="s">
        <v>23</v>
      </c>
      <c r="F76" s="3" t="s">
        <v>24</v>
      </c>
      <c r="G76" s="3" t="s">
        <v>25</v>
      </c>
      <c r="H76" s="3" t="s">
        <v>102</v>
      </c>
      <c r="I76" s="3" t="s">
        <v>735</v>
      </c>
      <c r="J76" s="6" t="s">
        <v>695</v>
      </c>
      <c r="K76" s="3" t="s">
        <v>103</v>
      </c>
      <c r="L76" s="3" t="s">
        <v>104</v>
      </c>
      <c r="M76" s="3" t="s">
        <v>32</v>
      </c>
      <c r="N76" s="3" t="s">
        <v>105</v>
      </c>
      <c r="O76" s="3" t="s">
        <v>671</v>
      </c>
      <c r="P76" s="3" t="s">
        <v>106</v>
      </c>
      <c r="Q76" s="6" t="s">
        <v>107</v>
      </c>
      <c r="R76" s="3" t="s">
        <v>145</v>
      </c>
      <c r="S76" s="3"/>
      <c r="U76">
        <v>1</v>
      </c>
      <c r="V76">
        <f>2021-1970</f>
        <v>51</v>
      </c>
      <c r="W76">
        <v>1</v>
      </c>
    </row>
    <row r="77" spans="1:23" ht="39.6" customHeight="1" x14ac:dyDescent="0.25">
      <c r="A77" s="78" t="s">
        <v>466</v>
      </c>
      <c r="B77" s="78"/>
      <c r="C77" s="78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U77"/>
    </row>
    <row r="78" spans="1:23" ht="117" customHeight="1" x14ac:dyDescent="0.25">
      <c r="A78" s="3">
        <v>64</v>
      </c>
      <c r="B78" s="3" t="s">
        <v>160</v>
      </c>
      <c r="C78" s="6" t="s">
        <v>161</v>
      </c>
      <c r="D78" s="3" t="s">
        <v>22</v>
      </c>
      <c r="E78" s="3" t="s">
        <v>23</v>
      </c>
      <c r="F78" s="3" t="s">
        <v>24</v>
      </c>
      <c r="G78" s="3" t="s">
        <v>25</v>
      </c>
      <c r="H78" s="3" t="s">
        <v>162</v>
      </c>
      <c r="I78" s="3" t="s">
        <v>736</v>
      </c>
      <c r="J78" s="6" t="s">
        <v>695</v>
      </c>
      <c r="K78" s="3" t="s">
        <v>163</v>
      </c>
      <c r="L78" s="3" t="s">
        <v>164</v>
      </c>
      <c r="M78" s="3"/>
      <c r="N78" s="3" t="s">
        <v>39</v>
      </c>
      <c r="O78" s="3" t="s">
        <v>167</v>
      </c>
      <c r="P78" s="3" t="s">
        <v>166</v>
      </c>
      <c r="Q78" s="6" t="s">
        <v>165</v>
      </c>
      <c r="R78" s="3"/>
      <c r="S78" s="3"/>
      <c r="U78">
        <v>1</v>
      </c>
      <c r="V78">
        <f>2021-1979</f>
        <v>42</v>
      </c>
      <c r="W78">
        <v>1</v>
      </c>
    </row>
    <row r="79" spans="1:23" s="26" customFormat="1" ht="122.25" customHeight="1" x14ac:dyDescent="0.25">
      <c r="A79" s="3">
        <v>65</v>
      </c>
      <c r="B79" s="3" t="s">
        <v>700</v>
      </c>
      <c r="C79" s="6" t="s">
        <v>64</v>
      </c>
      <c r="D79" s="3" t="s">
        <v>22</v>
      </c>
      <c r="E79" s="3" t="s">
        <v>23</v>
      </c>
      <c r="F79" s="3" t="s">
        <v>24</v>
      </c>
      <c r="G79" s="3" t="s">
        <v>25</v>
      </c>
      <c r="H79" s="3" t="s">
        <v>65</v>
      </c>
      <c r="I79" s="3" t="s">
        <v>737</v>
      </c>
      <c r="J79" s="6" t="s">
        <v>695</v>
      </c>
      <c r="K79" s="3" t="s">
        <v>66</v>
      </c>
      <c r="L79" s="3" t="s">
        <v>702</v>
      </c>
      <c r="M79" s="3" t="s">
        <v>27</v>
      </c>
      <c r="N79" s="3" t="s">
        <v>67</v>
      </c>
      <c r="O79" s="3" t="s">
        <v>68</v>
      </c>
      <c r="P79" s="3" t="s">
        <v>69</v>
      </c>
      <c r="Q79" s="6" t="s">
        <v>70</v>
      </c>
      <c r="R79" s="24"/>
      <c r="S79" s="24" t="s">
        <v>642</v>
      </c>
      <c r="U79" s="27" t="s">
        <v>702</v>
      </c>
      <c r="V79" s="26">
        <f>2021-1988</f>
        <v>33</v>
      </c>
      <c r="W79">
        <v>1</v>
      </c>
    </row>
    <row r="80" spans="1:23" ht="87" customHeight="1" x14ac:dyDescent="0.25">
      <c r="A80" s="3">
        <v>66</v>
      </c>
      <c r="B80" s="3" t="s">
        <v>503</v>
      </c>
      <c r="C80" s="6" t="s">
        <v>510</v>
      </c>
      <c r="D80" s="3" t="s">
        <v>22</v>
      </c>
      <c r="E80" s="3" t="s">
        <v>23</v>
      </c>
      <c r="F80" s="3" t="s">
        <v>24</v>
      </c>
      <c r="G80" s="3" t="s">
        <v>25</v>
      </c>
      <c r="H80" s="3" t="s">
        <v>504</v>
      </c>
      <c r="I80" s="3" t="s">
        <v>505</v>
      </c>
      <c r="J80" s="6" t="s">
        <v>695</v>
      </c>
      <c r="K80" s="3" t="s">
        <v>659</v>
      </c>
      <c r="L80" s="3" t="s">
        <v>506</v>
      </c>
      <c r="M80" s="3" t="s">
        <v>32</v>
      </c>
      <c r="N80" s="3" t="s">
        <v>309</v>
      </c>
      <c r="O80" s="3" t="s">
        <v>507</v>
      </c>
      <c r="P80" s="3" t="s">
        <v>508</v>
      </c>
      <c r="Q80" s="6" t="s">
        <v>509</v>
      </c>
      <c r="R80" s="3"/>
      <c r="S80" s="3"/>
      <c r="U80">
        <v>1</v>
      </c>
      <c r="V80">
        <f>2021-1977</f>
        <v>44</v>
      </c>
      <c r="W80">
        <v>1</v>
      </c>
    </row>
    <row r="81" spans="1:23" s="51" customFormat="1" ht="135" customHeight="1" x14ac:dyDescent="0.25">
      <c r="A81" s="36">
        <v>67</v>
      </c>
      <c r="B81" s="49" t="s">
        <v>627</v>
      </c>
      <c r="C81" s="50" t="s">
        <v>628</v>
      </c>
      <c r="D81" s="49" t="s">
        <v>22</v>
      </c>
      <c r="E81" s="49" t="s">
        <v>23</v>
      </c>
      <c r="F81" s="49" t="s">
        <v>24</v>
      </c>
      <c r="G81" s="49" t="s">
        <v>25</v>
      </c>
      <c r="H81" s="49" t="s">
        <v>629</v>
      </c>
      <c r="I81" s="49" t="s">
        <v>738</v>
      </c>
      <c r="J81" s="37" t="s">
        <v>695</v>
      </c>
      <c r="K81" s="49" t="s">
        <v>630</v>
      </c>
      <c r="L81" s="49" t="s">
        <v>631</v>
      </c>
      <c r="M81" s="49" t="s">
        <v>272</v>
      </c>
      <c r="N81" s="49" t="s">
        <v>376</v>
      </c>
      <c r="O81" s="49" t="s">
        <v>633</v>
      </c>
      <c r="P81" s="49" t="s">
        <v>632</v>
      </c>
      <c r="Q81" s="49"/>
      <c r="R81" s="49"/>
      <c r="S81" s="49" t="s">
        <v>698</v>
      </c>
      <c r="T81" s="40"/>
      <c r="U81" s="51">
        <v>1</v>
      </c>
      <c r="V81" s="40">
        <f>2021-1981</f>
        <v>40</v>
      </c>
      <c r="W81" s="40">
        <v>1</v>
      </c>
    </row>
    <row r="82" spans="1:23" ht="39.6" customHeight="1" x14ac:dyDescent="0.25">
      <c r="A82" s="78" t="s">
        <v>467</v>
      </c>
      <c r="B82" s="78"/>
      <c r="C82" s="78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U82"/>
    </row>
    <row r="83" spans="1:23" s="8" customFormat="1" ht="136.5" customHeight="1" x14ac:dyDescent="0.25">
      <c r="A83" s="3">
        <v>68</v>
      </c>
      <c r="B83" s="3" t="s">
        <v>371</v>
      </c>
      <c r="C83" s="6" t="s">
        <v>372</v>
      </c>
      <c r="D83" s="3" t="s">
        <v>31</v>
      </c>
      <c r="E83" s="3" t="s">
        <v>23</v>
      </c>
      <c r="F83" s="3" t="s">
        <v>24</v>
      </c>
      <c r="G83" s="3" t="s">
        <v>25</v>
      </c>
      <c r="H83" s="3" t="s">
        <v>373</v>
      </c>
      <c r="I83" s="3" t="s">
        <v>739</v>
      </c>
      <c r="J83" s="6" t="s">
        <v>695</v>
      </c>
      <c r="K83" s="3" t="s">
        <v>374</v>
      </c>
      <c r="L83" s="3" t="s">
        <v>702</v>
      </c>
      <c r="M83" s="3" t="s">
        <v>375</v>
      </c>
      <c r="N83" s="3" t="s">
        <v>376</v>
      </c>
      <c r="O83" s="3" t="s">
        <v>377</v>
      </c>
      <c r="P83" s="3" t="s">
        <v>670</v>
      </c>
      <c r="Q83" s="6" t="s">
        <v>378</v>
      </c>
      <c r="R83" s="3" t="s">
        <v>379</v>
      </c>
      <c r="S83" s="16"/>
      <c r="T83"/>
      <c r="U83" s="22" t="s">
        <v>702</v>
      </c>
      <c r="V83">
        <f>2021-1964</f>
        <v>57</v>
      </c>
      <c r="W83">
        <v>1</v>
      </c>
    </row>
    <row r="84" spans="1:23" ht="96" customHeight="1" x14ac:dyDescent="0.25">
      <c r="A84" s="3">
        <v>69</v>
      </c>
      <c r="B84" s="3" t="s">
        <v>380</v>
      </c>
      <c r="C84" s="6" t="s">
        <v>381</v>
      </c>
      <c r="D84" s="3" t="s">
        <v>22</v>
      </c>
      <c r="E84" s="3" t="s">
        <v>23</v>
      </c>
      <c r="F84" s="3" t="s">
        <v>24</v>
      </c>
      <c r="G84" s="3" t="s">
        <v>25</v>
      </c>
      <c r="H84" s="3" t="s">
        <v>382</v>
      </c>
      <c r="I84" s="3" t="s">
        <v>740</v>
      </c>
      <c r="J84" s="6" t="s">
        <v>695</v>
      </c>
      <c r="K84" s="3" t="s">
        <v>26</v>
      </c>
      <c r="L84" s="3" t="s">
        <v>383</v>
      </c>
      <c r="M84" s="3" t="s">
        <v>32</v>
      </c>
      <c r="N84" s="3" t="s">
        <v>82</v>
      </c>
      <c r="O84" s="3" t="s">
        <v>384</v>
      </c>
      <c r="P84" s="3" t="s">
        <v>670</v>
      </c>
      <c r="Q84" s="6" t="s">
        <v>385</v>
      </c>
      <c r="R84" s="3" t="s">
        <v>386</v>
      </c>
      <c r="S84" s="13"/>
      <c r="U84">
        <v>1</v>
      </c>
      <c r="V84">
        <f>2021-1973</f>
        <v>48</v>
      </c>
      <c r="W84">
        <v>1</v>
      </c>
    </row>
    <row r="85" spans="1:23" ht="84" customHeight="1" x14ac:dyDescent="0.25">
      <c r="A85" s="3">
        <v>70</v>
      </c>
      <c r="B85" s="3" t="s">
        <v>146</v>
      </c>
      <c r="C85" s="6" t="s">
        <v>147</v>
      </c>
      <c r="D85" s="3" t="s">
        <v>31</v>
      </c>
      <c r="E85" s="3" t="s">
        <v>23</v>
      </c>
      <c r="F85" s="3" t="s">
        <v>24</v>
      </c>
      <c r="G85" s="3" t="s">
        <v>25</v>
      </c>
      <c r="H85" s="3" t="s">
        <v>148</v>
      </c>
      <c r="I85" s="3" t="s">
        <v>741</v>
      </c>
      <c r="J85" s="6" t="s">
        <v>695</v>
      </c>
      <c r="K85" s="3" t="s">
        <v>149</v>
      </c>
      <c r="L85" s="3" t="s">
        <v>152</v>
      </c>
      <c r="M85" s="3" t="s">
        <v>32</v>
      </c>
      <c r="N85" s="3" t="s">
        <v>62</v>
      </c>
      <c r="O85" s="3" t="s">
        <v>334</v>
      </c>
      <c r="P85" s="3" t="s">
        <v>150</v>
      </c>
      <c r="Q85" s="6" t="s">
        <v>151</v>
      </c>
      <c r="R85" s="3"/>
      <c r="S85" s="3"/>
      <c r="U85">
        <v>1</v>
      </c>
      <c r="V85">
        <f>2021-1977</f>
        <v>44</v>
      </c>
      <c r="W85">
        <v>1</v>
      </c>
    </row>
    <row r="86" spans="1:23" ht="113.25" customHeight="1" x14ac:dyDescent="0.25">
      <c r="A86" s="3">
        <v>71</v>
      </c>
      <c r="B86" s="3" t="s">
        <v>177</v>
      </c>
      <c r="C86" s="6" t="s">
        <v>178</v>
      </c>
      <c r="D86" s="3" t="s">
        <v>31</v>
      </c>
      <c r="E86" s="3" t="s">
        <v>23</v>
      </c>
      <c r="F86" s="3" t="s">
        <v>24</v>
      </c>
      <c r="G86" s="3" t="s">
        <v>25</v>
      </c>
      <c r="H86" s="3" t="s">
        <v>179</v>
      </c>
      <c r="I86" s="3" t="s">
        <v>742</v>
      </c>
      <c r="J86" s="6" t="s">
        <v>695</v>
      </c>
      <c r="K86" s="3" t="s">
        <v>180</v>
      </c>
      <c r="L86" s="3" t="s">
        <v>181</v>
      </c>
      <c r="M86" s="3" t="s">
        <v>32</v>
      </c>
      <c r="N86" s="3" t="s">
        <v>112</v>
      </c>
      <c r="O86" s="3" t="s">
        <v>660</v>
      </c>
      <c r="P86" s="3" t="s">
        <v>336</v>
      </c>
      <c r="Q86" s="6" t="s">
        <v>182</v>
      </c>
      <c r="R86" s="3"/>
      <c r="S86" s="3"/>
      <c r="U86">
        <v>1</v>
      </c>
      <c r="V86">
        <f>2021-1977</f>
        <v>44</v>
      </c>
      <c r="W86">
        <v>1</v>
      </c>
    </row>
    <row r="87" spans="1:23" ht="79.5" customHeight="1" x14ac:dyDescent="0.25">
      <c r="A87" s="3">
        <v>72</v>
      </c>
      <c r="B87" s="3" t="s">
        <v>440</v>
      </c>
      <c r="C87" s="6" t="s">
        <v>441</v>
      </c>
      <c r="D87" s="3" t="s">
        <v>31</v>
      </c>
      <c r="E87" s="3" t="s">
        <v>23</v>
      </c>
      <c r="F87" s="3" t="s">
        <v>24</v>
      </c>
      <c r="G87" s="3" t="s">
        <v>25</v>
      </c>
      <c r="H87" s="3" t="s">
        <v>179</v>
      </c>
      <c r="I87" s="3" t="s">
        <v>442</v>
      </c>
      <c r="J87" s="6" t="s">
        <v>695</v>
      </c>
      <c r="K87" s="3" t="s">
        <v>443</v>
      </c>
      <c r="L87" s="3" t="s">
        <v>702</v>
      </c>
      <c r="M87" s="3" t="s">
        <v>375</v>
      </c>
      <c r="N87" s="3" t="s">
        <v>444</v>
      </c>
      <c r="O87" s="3" t="s">
        <v>669</v>
      </c>
      <c r="P87" s="3" t="s">
        <v>471</v>
      </c>
      <c r="Q87" s="6" t="s">
        <v>451</v>
      </c>
      <c r="R87" s="3"/>
      <c r="S87" s="3"/>
      <c r="U87" s="15" t="s">
        <v>702</v>
      </c>
      <c r="V87">
        <f>2021-1968</f>
        <v>53</v>
      </c>
      <c r="W87">
        <v>1</v>
      </c>
    </row>
    <row r="88" spans="1:23" s="26" customFormat="1" ht="134.25" customHeight="1" x14ac:dyDescent="0.25">
      <c r="A88" s="3">
        <v>73</v>
      </c>
      <c r="B88" s="3" t="s">
        <v>431</v>
      </c>
      <c r="C88" s="6" t="s">
        <v>432</v>
      </c>
      <c r="D88" s="3" t="s">
        <v>22</v>
      </c>
      <c r="E88" s="3" t="s">
        <v>23</v>
      </c>
      <c r="F88" s="3" t="s">
        <v>433</v>
      </c>
      <c r="G88" s="3" t="s">
        <v>25</v>
      </c>
      <c r="H88" s="3" t="s">
        <v>434</v>
      </c>
      <c r="I88" s="3" t="s">
        <v>435</v>
      </c>
      <c r="J88" s="6" t="s">
        <v>695</v>
      </c>
      <c r="K88" s="3" t="s">
        <v>436</v>
      </c>
      <c r="L88" s="3" t="s">
        <v>702</v>
      </c>
      <c r="M88" s="3"/>
      <c r="N88" s="3" t="s">
        <v>188</v>
      </c>
      <c r="O88" s="3" t="s">
        <v>437</v>
      </c>
      <c r="P88" s="3" t="s">
        <v>438</v>
      </c>
      <c r="Q88" s="6" t="s">
        <v>439</v>
      </c>
      <c r="R88" s="24"/>
      <c r="S88" s="24" t="s">
        <v>661</v>
      </c>
      <c r="U88" s="27" t="s">
        <v>702</v>
      </c>
      <c r="V88" s="26">
        <f>2021-1989</f>
        <v>32</v>
      </c>
      <c r="W88">
        <v>1</v>
      </c>
    </row>
    <row r="89" spans="1:23" ht="84.75" customHeight="1" x14ac:dyDescent="0.25">
      <c r="A89" s="3">
        <v>74</v>
      </c>
      <c r="B89" s="3" t="s">
        <v>252</v>
      </c>
      <c r="C89" s="6" t="s">
        <v>253</v>
      </c>
      <c r="D89" s="3" t="s">
        <v>31</v>
      </c>
      <c r="E89" s="3" t="s">
        <v>23</v>
      </c>
      <c r="F89" s="3" t="s">
        <v>24</v>
      </c>
      <c r="G89" s="3" t="s">
        <v>25</v>
      </c>
      <c r="H89" s="3" t="s">
        <v>254</v>
      </c>
      <c r="I89" s="3" t="s">
        <v>743</v>
      </c>
      <c r="J89" s="6" t="s">
        <v>695</v>
      </c>
      <c r="K89" s="3" t="s">
        <v>255</v>
      </c>
      <c r="L89" s="3" t="s">
        <v>256</v>
      </c>
      <c r="M89" s="3" t="s">
        <v>32</v>
      </c>
      <c r="N89" s="3" t="s">
        <v>82</v>
      </c>
      <c r="O89" s="3" t="s">
        <v>662</v>
      </c>
      <c r="P89" s="3" t="s">
        <v>472</v>
      </c>
      <c r="Q89" s="6" t="s">
        <v>257</v>
      </c>
      <c r="R89" s="3"/>
      <c r="S89" s="3"/>
      <c r="U89">
        <v>1</v>
      </c>
      <c r="V89">
        <f>2021-1970</f>
        <v>51</v>
      </c>
      <c r="W89">
        <v>1</v>
      </c>
    </row>
    <row r="90" spans="1:23" ht="99" customHeight="1" x14ac:dyDescent="0.25">
      <c r="A90" s="3">
        <v>75</v>
      </c>
      <c r="B90" s="3" t="s">
        <v>168</v>
      </c>
      <c r="C90" s="6" t="s">
        <v>169</v>
      </c>
      <c r="D90" s="3" t="s">
        <v>31</v>
      </c>
      <c r="E90" s="3" t="s">
        <v>23</v>
      </c>
      <c r="F90" s="3" t="s">
        <v>24</v>
      </c>
      <c r="G90" s="3" t="s">
        <v>25</v>
      </c>
      <c r="H90" s="3" t="s">
        <v>170</v>
      </c>
      <c r="I90" s="3" t="s">
        <v>744</v>
      </c>
      <c r="J90" s="6" t="s">
        <v>695</v>
      </c>
      <c r="K90" s="3" t="s">
        <v>171</v>
      </c>
      <c r="L90" s="3" t="s">
        <v>702</v>
      </c>
      <c r="M90" s="3" t="s">
        <v>32</v>
      </c>
      <c r="N90" s="3" t="s">
        <v>172</v>
      </c>
      <c r="O90" s="3" t="s">
        <v>663</v>
      </c>
      <c r="P90" s="3" t="s">
        <v>173</v>
      </c>
      <c r="Q90" s="6" t="s">
        <v>174</v>
      </c>
      <c r="R90" s="3" t="s">
        <v>138</v>
      </c>
      <c r="S90" s="13"/>
      <c r="U90" s="15" t="s">
        <v>702</v>
      </c>
      <c r="V90">
        <f>2021-1978</f>
        <v>43</v>
      </c>
      <c r="W90">
        <v>1</v>
      </c>
    </row>
    <row r="91" spans="1:23" s="10" customFormat="1" ht="99" customHeight="1" x14ac:dyDescent="0.25">
      <c r="A91" s="3">
        <v>76</v>
      </c>
      <c r="B91" s="9" t="s">
        <v>489</v>
      </c>
      <c r="C91" s="11" t="s">
        <v>490</v>
      </c>
      <c r="D91" s="9" t="s">
        <v>31</v>
      </c>
      <c r="E91" s="9" t="s">
        <v>23</v>
      </c>
      <c r="F91" s="9" t="s">
        <v>24</v>
      </c>
      <c r="G91" s="9" t="s">
        <v>25</v>
      </c>
      <c r="H91" s="9" t="s">
        <v>179</v>
      </c>
      <c r="I91" s="9" t="s">
        <v>491</v>
      </c>
      <c r="J91" s="6" t="s">
        <v>695</v>
      </c>
      <c r="K91" s="9" t="s">
        <v>492</v>
      </c>
      <c r="L91" s="9" t="s">
        <v>702</v>
      </c>
      <c r="M91" s="9" t="s">
        <v>32</v>
      </c>
      <c r="N91" s="9" t="s">
        <v>62</v>
      </c>
      <c r="O91" s="9" t="s">
        <v>664</v>
      </c>
      <c r="P91" s="9" t="s">
        <v>493</v>
      </c>
      <c r="Q91" s="11" t="s">
        <v>494</v>
      </c>
      <c r="R91" s="9"/>
      <c r="S91" s="9"/>
      <c r="T91"/>
      <c r="U91" s="23" t="s">
        <v>702</v>
      </c>
      <c r="V91">
        <f>2021-1977</f>
        <v>44</v>
      </c>
      <c r="W91">
        <v>1</v>
      </c>
    </row>
    <row r="92" spans="1:23" s="10" customFormat="1" ht="89.25" customHeight="1" x14ac:dyDescent="0.25">
      <c r="A92" s="3">
        <v>77</v>
      </c>
      <c r="B92" s="9" t="s">
        <v>495</v>
      </c>
      <c r="C92" s="11" t="s">
        <v>609</v>
      </c>
      <c r="D92" s="9" t="s">
        <v>31</v>
      </c>
      <c r="E92" s="9" t="s">
        <v>23</v>
      </c>
      <c r="F92" s="9" t="s">
        <v>24</v>
      </c>
      <c r="G92" s="9" t="s">
        <v>25</v>
      </c>
      <c r="H92" s="9" t="s">
        <v>139</v>
      </c>
      <c r="I92" s="9" t="s">
        <v>745</v>
      </c>
      <c r="J92" s="6" t="s">
        <v>695</v>
      </c>
      <c r="K92" s="9" t="s">
        <v>610</v>
      </c>
      <c r="L92" s="9" t="s">
        <v>613</v>
      </c>
      <c r="M92" s="9" t="s">
        <v>32</v>
      </c>
      <c r="N92" s="9" t="s">
        <v>62</v>
      </c>
      <c r="O92" s="9" t="s">
        <v>665</v>
      </c>
      <c r="P92" s="9" t="s">
        <v>611</v>
      </c>
      <c r="Q92" s="11" t="s">
        <v>612</v>
      </c>
      <c r="R92" s="9"/>
      <c r="S92" s="9"/>
      <c r="T92"/>
      <c r="U92" s="10">
        <v>1</v>
      </c>
      <c r="V92">
        <f>2021-1974</f>
        <v>47</v>
      </c>
      <c r="W92">
        <v>1</v>
      </c>
    </row>
    <row r="93" spans="1:23" ht="40.5" customHeight="1" x14ac:dyDescent="0.25">
      <c r="A93" s="78" t="s">
        <v>468</v>
      </c>
      <c r="B93" s="78"/>
      <c r="C93" s="78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U93"/>
    </row>
    <row r="94" spans="1:23" ht="136.5" customHeight="1" x14ac:dyDescent="0.25">
      <c r="A94" s="3">
        <v>78</v>
      </c>
      <c r="B94" s="3" t="s">
        <v>746</v>
      </c>
      <c r="C94" s="6" t="s">
        <v>399</v>
      </c>
      <c r="D94" s="3" t="s">
        <v>31</v>
      </c>
      <c r="E94" s="3" t="s">
        <v>23</v>
      </c>
      <c r="F94" s="3" t="s">
        <v>24</v>
      </c>
      <c r="G94" s="3" t="s">
        <v>407</v>
      </c>
      <c r="H94" s="3" t="s">
        <v>400</v>
      </c>
      <c r="I94" s="3" t="s">
        <v>401</v>
      </c>
      <c r="J94" s="6" t="s">
        <v>695</v>
      </c>
      <c r="K94" s="3" t="s">
        <v>406</v>
      </c>
      <c r="L94" s="3" t="s">
        <v>402</v>
      </c>
      <c r="M94" s="3"/>
      <c r="N94" s="3" t="s">
        <v>403</v>
      </c>
      <c r="O94" s="3" t="s">
        <v>404</v>
      </c>
      <c r="P94" s="3" t="s">
        <v>405</v>
      </c>
      <c r="Q94" s="3"/>
      <c r="R94" s="3"/>
      <c r="S94" s="3" t="s">
        <v>666</v>
      </c>
      <c r="U94">
        <v>1</v>
      </c>
      <c r="V94">
        <f>2021-1975</f>
        <v>46</v>
      </c>
      <c r="W94">
        <v>1</v>
      </c>
    </row>
    <row r="95" spans="1:23" s="44" customFormat="1" ht="69" customHeight="1" x14ac:dyDescent="0.25">
      <c r="A95" s="32">
        <v>79</v>
      </c>
      <c r="B95" s="42" t="s">
        <v>620</v>
      </c>
      <c r="C95" s="43" t="s">
        <v>621</v>
      </c>
      <c r="D95" s="42" t="s">
        <v>31</v>
      </c>
      <c r="E95" s="42" t="s">
        <v>23</v>
      </c>
      <c r="F95" s="42" t="s">
        <v>24</v>
      </c>
      <c r="G95" s="42" t="s">
        <v>622</v>
      </c>
      <c r="H95" s="42" t="s">
        <v>623</v>
      </c>
      <c r="I95" s="42" t="s">
        <v>624</v>
      </c>
      <c r="J95" s="43" t="s">
        <v>696</v>
      </c>
      <c r="K95" s="42"/>
      <c r="L95" s="42"/>
      <c r="M95" s="42"/>
      <c r="N95" s="42"/>
      <c r="O95" s="42" t="s">
        <v>625</v>
      </c>
      <c r="P95" s="42" t="s">
        <v>626</v>
      </c>
      <c r="Q95" s="42"/>
      <c r="R95" s="42"/>
      <c r="S95" s="32" t="s">
        <v>666</v>
      </c>
      <c r="T95"/>
      <c r="U95" s="10"/>
      <c r="V95" s="35">
        <f>2021-1957</f>
        <v>64</v>
      </c>
      <c r="W95" s="35">
        <v>1</v>
      </c>
    </row>
    <row r="96" spans="1:23" ht="39.6" customHeight="1" x14ac:dyDescent="0.25">
      <c r="A96" s="78" t="s">
        <v>469</v>
      </c>
      <c r="B96" s="78"/>
      <c r="C96" s="78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U96"/>
    </row>
    <row r="97" spans="1:23" s="26" customFormat="1" ht="156.94999999999999" customHeight="1" x14ac:dyDescent="0.25">
      <c r="A97" s="3">
        <v>80</v>
      </c>
      <c r="B97" s="3" t="s">
        <v>362</v>
      </c>
      <c r="C97" s="6" t="s">
        <v>363</v>
      </c>
      <c r="D97" s="3" t="s">
        <v>31</v>
      </c>
      <c r="E97" s="3" t="s">
        <v>23</v>
      </c>
      <c r="F97" s="3" t="s">
        <v>24</v>
      </c>
      <c r="G97" s="3" t="s">
        <v>25</v>
      </c>
      <c r="H97" s="3" t="s">
        <v>364</v>
      </c>
      <c r="I97" s="3" t="s">
        <v>747</v>
      </c>
      <c r="J97" s="6" t="s">
        <v>695</v>
      </c>
      <c r="K97" s="3" t="s">
        <v>365</v>
      </c>
      <c r="L97" s="3" t="s">
        <v>38</v>
      </c>
      <c r="M97" s="3" t="s">
        <v>32</v>
      </c>
      <c r="N97" s="3" t="s">
        <v>366</v>
      </c>
      <c r="O97" s="3" t="s">
        <v>367</v>
      </c>
      <c r="P97" s="3" t="s">
        <v>369</v>
      </c>
      <c r="Q97" s="6" t="s">
        <v>368</v>
      </c>
      <c r="R97" s="24"/>
      <c r="S97" s="24" t="s">
        <v>642</v>
      </c>
      <c r="U97" s="26">
        <v>1</v>
      </c>
      <c r="V97" s="26">
        <f>2021-1984</f>
        <v>37</v>
      </c>
      <c r="W97">
        <v>1</v>
      </c>
    </row>
    <row r="98" spans="1:23" ht="90" customHeight="1" x14ac:dyDescent="0.25">
      <c r="A98" s="3">
        <v>81</v>
      </c>
      <c r="B98" s="3" t="s">
        <v>312</v>
      </c>
      <c r="C98" s="6" t="s">
        <v>313</v>
      </c>
      <c r="D98" s="3" t="s">
        <v>31</v>
      </c>
      <c r="E98" s="3" t="s">
        <v>23</v>
      </c>
      <c r="F98" s="3" t="s">
        <v>24</v>
      </c>
      <c r="G98" s="3" t="s">
        <v>25</v>
      </c>
      <c r="H98" s="3" t="s">
        <v>314</v>
      </c>
      <c r="I98" s="3" t="s">
        <v>748</v>
      </c>
      <c r="J98" s="6" t="s">
        <v>695</v>
      </c>
      <c r="K98" s="3" t="s">
        <v>315</v>
      </c>
      <c r="L98" s="3" t="s">
        <v>702</v>
      </c>
      <c r="M98" s="3" t="s">
        <v>32</v>
      </c>
      <c r="N98" s="3" t="s">
        <v>316</v>
      </c>
      <c r="O98" s="3" t="s">
        <v>318</v>
      </c>
      <c r="P98" s="3" t="s">
        <v>317</v>
      </c>
      <c r="Q98" s="6" t="s">
        <v>319</v>
      </c>
      <c r="R98" s="3"/>
      <c r="S98" s="3"/>
      <c r="U98" s="15" t="s">
        <v>702</v>
      </c>
      <c r="V98">
        <f>2021-1970</f>
        <v>51</v>
      </c>
      <c r="W98">
        <v>1</v>
      </c>
    </row>
    <row r="99" spans="1:23" ht="195.75" customHeight="1" x14ac:dyDescent="0.25">
      <c r="A99" s="3">
        <v>82</v>
      </c>
      <c r="B99" s="3" t="s">
        <v>120</v>
      </c>
      <c r="C99" s="6" t="s">
        <v>121</v>
      </c>
      <c r="D99" s="3" t="s">
        <v>35</v>
      </c>
      <c r="E99" s="3" t="s">
        <v>23</v>
      </c>
      <c r="F99" s="3" t="s">
        <v>24</v>
      </c>
      <c r="G99" s="3" t="s">
        <v>25</v>
      </c>
      <c r="H99" s="3" t="s">
        <v>122</v>
      </c>
      <c r="I99" s="3" t="s">
        <v>749</v>
      </c>
      <c r="J99" s="6" t="s">
        <v>695</v>
      </c>
      <c r="K99" s="3" t="s">
        <v>123</v>
      </c>
      <c r="L99" s="3" t="s">
        <v>702</v>
      </c>
      <c r="M99" s="3" t="s">
        <v>124</v>
      </c>
      <c r="N99" s="3"/>
      <c r="O99" s="3" t="s">
        <v>337</v>
      </c>
      <c r="P99" s="3" t="s">
        <v>125</v>
      </c>
      <c r="Q99" s="5" t="s">
        <v>126</v>
      </c>
      <c r="R99" s="6" t="s">
        <v>127</v>
      </c>
      <c r="S99" s="13"/>
      <c r="U99" s="15" t="s">
        <v>702</v>
      </c>
      <c r="V99">
        <f>2021-1966</f>
        <v>55</v>
      </c>
      <c r="W99">
        <v>1</v>
      </c>
    </row>
    <row r="100" spans="1:23" s="26" customFormat="1" ht="86.25" customHeight="1" x14ac:dyDescent="0.25">
      <c r="A100" s="3">
        <v>83</v>
      </c>
      <c r="B100" s="3" t="s">
        <v>289</v>
      </c>
      <c r="C100" s="6" t="s">
        <v>290</v>
      </c>
      <c r="D100" s="3" t="s">
        <v>31</v>
      </c>
      <c r="E100" s="3" t="s">
        <v>23</v>
      </c>
      <c r="F100" s="3" t="s">
        <v>24</v>
      </c>
      <c r="G100" s="3" t="s">
        <v>25</v>
      </c>
      <c r="H100" s="3" t="s">
        <v>291</v>
      </c>
      <c r="I100" s="3" t="s">
        <v>750</v>
      </c>
      <c r="J100" s="6" t="s">
        <v>695</v>
      </c>
      <c r="K100" s="3" t="s">
        <v>292</v>
      </c>
      <c r="L100" s="3" t="s">
        <v>293</v>
      </c>
      <c r="M100" s="3"/>
      <c r="N100" s="3" t="s">
        <v>296</v>
      </c>
      <c r="O100" s="3" t="s">
        <v>328</v>
      </c>
      <c r="P100" s="3" t="s">
        <v>294</v>
      </c>
      <c r="Q100" s="6" t="s">
        <v>295</v>
      </c>
      <c r="R100" s="24"/>
      <c r="S100" s="24" t="s">
        <v>642</v>
      </c>
      <c r="U100" s="27" t="s">
        <v>702</v>
      </c>
      <c r="V100" s="26">
        <f>2021-1989</f>
        <v>32</v>
      </c>
      <c r="W100">
        <v>1</v>
      </c>
    </row>
    <row r="101" spans="1:23" s="26" customFormat="1" ht="89.25" customHeight="1" x14ac:dyDescent="0.25">
      <c r="A101" s="3">
        <v>84</v>
      </c>
      <c r="B101" s="3" t="s">
        <v>602</v>
      </c>
      <c r="C101" s="6" t="s">
        <v>603</v>
      </c>
      <c r="D101" s="3" t="s">
        <v>31</v>
      </c>
      <c r="E101" s="3" t="s">
        <v>23</v>
      </c>
      <c r="F101" s="3" t="s">
        <v>24</v>
      </c>
      <c r="G101" s="3" t="s">
        <v>25</v>
      </c>
      <c r="H101" s="3" t="s">
        <v>604</v>
      </c>
      <c r="I101" s="3" t="s">
        <v>751</v>
      </c>
      <c r="J101" s="6" t="s">
        <v>695</v>
      </c>
      <c r="K101" s="3" t="s">
        <v>634</v>
      </c>
      <c r="L101" s="3" t="s">
        <v>605</v>
      </c>
      <c r="M101" s="3"/>
      <c r="N101" s="3" t="s">
        <v>635</v>
      </c>
      <c r="O101" s="3" t="s">
        <v>606</v>
      </c>
      <c r="P101" s="3" t="s">
        <v>607</v>
      </c>
      <c r="Q101" s="6" t="s">
        <v>608</v>
      </c>
      <c r="R101" s="24"/>
      <c r="S101" s="24" t="s">
        <v>642</v>
      </c>
      <c r="U101" s="26">
        <v>1</v>
      </c>
      <c r="V101" s="26">
        <f>2021-1987</f>
        <v>34</v>
      </c>
      <c r="W101">
        <v>1</v>
      </c>
    </row>
    <row r="102" spans="1:23" ht="40.5" customHeight="1" x14ac:dyDescent="0.25">
      <c r="A102" s="78" t="s">
        <v>470</v>
      </c>
      <c r="B102" s="78"/>
      <c r="C102" s="78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U102"/>
    </row>
    <row r="103" spans="1:23" ht="109.5" customHeight="1" x14ac:dyDescent="0.25">
      <c r="A103" s="3">
        <v>85</v>
      </c>
      <c r="B103" s="3" t="s">
        <v>85</v>
      </c>
      <c r="C103" s="6" t="s">
        <v>86</v>
      </c>
      <c r="D103" s="3" t="s">
        <v>22</v>
      </c>
      <c r="E103" s="3" t="s">
        <v>23</v>
      </c>
      <c r="F103" s="3" t="s">
        <v>24</v>
      </c>
      <c r="G103" s="3" t="s">
        <v>25</v>
      </c>
      <c r="H103" s="4" t="s">
        <v>87</v>
      </c>
      <c r="I103" s="4" t="s">
        <v>752</v>
      </c>
      <c r="J103" s="6" t="s">
        <v>695</v>
      </c>
      <c r="K103" s="3" t="s">
        <v>88</v>
      </c>
      <c r="L103" s="3" t="s">
        <v>668</v>
      </c>
      <c r="M103" s="3" t="s">
        <v>27</v>
      </c>
      <c r="N103" s="3" t="s">
        <v>89</v>
      </c>
      <c r="O103" s="3" t="s">
        <v>332</v>
      </c>
      <c r="P103" s="3" t="s">
        <v>90</v>
      </c>
      <c r="Q103" s="6" t="s">
        <v>91</v>
      </c>
      <c r="R103" s="4"/>
      <c r="S103" s="3"/>
      <c r="U103">
        <v>1</v>
      </c>
      <c r="V103">
        <f>2021-1975</f>
        <v>46</v>
      </c>
      <c r="W103">
        <v>1</v>
      </c>
    </row>
    <row r="104" spans="1:23" x14ac:dyDescent="0.25">
      <c r="V104">
        <f>SUBTOTAL(2,V9:V103)</f>
        <v>85</v>
      </c>
      <c r="W104">
        <f>SUBTOTAL(2,W9:W103)</f>
        <v>85</v>
      </c>
    </row>
    <row r="105" spans="1:23" x14ac:dyDescent="0.25">
      <c r="U105" s="15">
        <f>SUBTOTAL(3,U9:U103)</f>
        <v>83</v>
      </c>
    </row>
  </sheetData>
  <autoFilter ref="A7:V103"/>
  <mergeCells count="29">
    <mergeCell ref="C6:C7"/>
    <mergeCell ref="S6:S7"/>
    <mergeCell ref="D6:D7"/>
    <mergeCell ref="E6:E7"/>
    <mergeCell ref="F6:F7"/>
    <mergeCell ref="G6:G7"/>
    <mergeCell ref="H6:H7"/>
    <mergeCell ref="I6:I7"/>
    <mergeCell ref="J6:N6"/>
    <mergeCell ref="O6:O7"/>
    <mergeCell ref="P6:P7"/>
    <mergeCell ref="Q6:Q7"/>
    <mergeCell ref="R6:R7"/>
    <mergeCell ref="O1:S1"/>
    <mergeCell ref="A1:C1"/>
    <mergeCell ref="A102:C102"/>
    <mergeCell ref="A73:C73"/>
    <mergeCell ref="A77:C77"/>
    <mergeCell ref="A82:C82"/>
    <mergeCell ref="A93:C93"/>
    <mergeCell ref="A96:C96"/>
    <mergeCell ref="A21:C21"/>
    <mergeCell ref="A8:C8"/>
    <mergeCell ref="A29:C29"/>
    <mergeCell ref="A45:D45"/>
    <mergeCell ref="A69:C69"/>
    <mergeCell ref="A4:S4"/>
    <mergeCell ref="A6:A7"/>
    <mergeCell ref="B6:B7"/>
  </mergeCells>
  <pageMargins left="0.17" right="0.17" top="0.36" bottom="0.32" header="0.24" footer="0.2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1"/>
  <sheetViews>
    <sheetView tabSelected="1" topLeftCell="B57" zoomScale="55" zoomScaleNormal="55" workbookViewId="0">
      <selection activeCell="S60" sqref="S60"/>
    </sheetView>
  </sheetViews>
  <sheetFormatPr defaultColWidth="8.7109375" defaultRowHeight="15" x14ac:dyDescent="0.25"/>
  <cols>
    <col min="1" max="1" width="8.7109375" style="8" hidden="1" customWidth="1"/>
    <col min="2" max="2" width="6" style="8" customWidth="1"/>
    <col min="3" max="3" width="26.7109375" style="59" customWidth="1"/>
    <col min="4" max="4" width="11.85546875" style="59" customWidth="1"/>
    <col min="5" max="5" width="14.85546875" style="8" customWidth="1"/>
    <col min="6" max="6" width="6.85546875" style="8" customWidth="1"/>
    <col min="7" max="7" width="7.42578125" style="8" customWidth="1"/>
    <col min="8" max="8" width="7.5703125" style="8" customWidth="1"/>
    <col min="9" max="9" width="8.7109375" style="8" customWidth="1"/>
    <col min="10" max="10" width="17.42578125" style="8" customWidth="1"/>
    <col min="11" max="11" width="24.7109375" style="8" customWidth="1"/>
    <col min="12" max="12" width="9.5703125" style="8" customWidth="1"/>
    <col min="13" max="13" width="19.42578125" style="8" customWidth="1"/>
    <col min="14" max="14" width="11.7109375" style="8" customWidth="1"/>
    <col min="15" max="15" width="10.5703125" style="8" customWidth="1"/>
    <col min="16" max="16" width="12.85546875" style="8" customWidth="1"/>
    <col min="17" max="17" width="18.5703125" style="8" customWidth="1"/>
    <col min="18" max="18" width="16.140625" style="8" customWidth="1"/>
    <col min="19" max="19" width="15.140625" style="8" customWidth="1"/>
    <col min="20" max="20" width="15.7109375" style="8" customWidth="1"/>
    <col min="21" max="21" width="8.42578125" style="22" customWidth="1"/>
    <col min="22" max="22" width="8.7109375" style="8" hidden="1" customWidth="1"/>
    <col min="23" max="23" width="8.7109375" style="22" hidden="1" customWidth="1"/>
    <col min="24" max="16384" width="8.7109375" style="8"/>
  </cols>
  <sheetData>
    <row r="2" spans="1:23" ht="59.25" customHeight="1" x14ac:dyDescent="0.35">
      <c r="B2" s="81" t="s">
        <v>761</v>
      </c>
      <c r="C2" s="81"/>
      <c r="D2" s="81"/>
      <c r="E2" s="81"/>
      <c r="F2" s="81"/>
      <c r="G2" s="81"/>
      <c r="H2" s="81"/>
      <c r="I2" s="81"/>
      <c r="J2" s="64"/>
      <c r="K2" s="64"/>
      <c r="L2" s="64"/>
      <c r="M2" s="81" t="s">
        <v>762</v>
      </c>
      <c r="N2" s="81"/>
      <c r="O2" s="81"/>
      <c r="P2" s="81"/>
      <c r="Q2" s="81"/>
      <c r="R2" s="81"/>
      <c r="S2" s="81"/>
      <c r="T2" s="81"/>
      <c r="U2" s="81"/>
    </row>
    <row r="3" spans="1:23" ht="23.25" x14ac:dyDescent="0.35">
      <c r="B3" s="81"/>
      <c r="C3" s="81"/>
      <c r="D3" s="81"/>
      <c r="E3" s="81"/>
      <c r="F3" s="81"/>
      <c r="G3" s="81"/>
      <c r="H3" s="81"/>
      <c r="I3" s="81"/>
      <c r="J3" s="64"/>
      <c r="K3" s="64"/>
      <c r="L3" s="64"/>
      <c r="M3" s="81"/>
      <c r="N3" s="81"/>
      <c r="O3" s="81"/>
      <c r="P3" s="81"/>
      <c r="Q3" s="81"/>
      <c r="R3" s="81"/>
      <c r="S3" s="81"/>
      <c r="T3" s="81"/>
      <c r="U3" s="81"/>
    </row>
    <row r="4" spans="1:23" ht="33.75" customHeight="1" x14ac:dyDescent="0.25">
      <c r="B4" s="52"/>
      <c r="C4" s="52"/>
      <c r="D4" s="52"/>
      <c r="E4" s="52"/>
      <c r="F4" s="52"/>
      <c r="G4" s="52"/>
      <c r="H4" s="52"/>
      <c r="I4" s="52"/>
      <c r="J4" s="53"/>
      <c r="K4" s="53"/>
      <c r="L4" s="52"/>
      <c r="M4" s="52"/>
      <c r="N4" s="52"/>
      <c r="O4" s="52"/>
      <c r="P4" s="52"/>
      <c r="Q4" s="52"/>
      <c r="R4" s="52"/>
      <c r="S4" s="52"/>
      <c r="T4" s="53"/>
      <c r="U4" s="54"/>
    </row>
    <row r="5" spans="1:23" ht="86.25" customHeight="1" x14ac:dyDescent="0.25">
      <c r="B5" s="86" t="s">
        <v>879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</row>
    <row r="6" spans="1:23" ht="22.5" x14ac:dyDescent="0.25">
      <c r="B6" s="55"/>
      <c r="C6" s="55"/>
      <c r="D6" s="63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</row>
    <row r="7" spans="1:23" s="56" customFormat="1" ht="33.950000000000003" customHeight="1" x14ac:dyDescent="0.25">
      <c r="B7" s="82" t="s">
        <v>0</v>
      </c>
      <c r="C7" s="82" t="s">
        <v>1</v>
      </c>
      <c r="D7" s="87" t="s">
        <v>788</v>
      </c>
      <c r="E7" s="82" t="s">
        <v>2</v>
      </c>
      <c r="F7" s="82" t="s">
        <v>3</v>
      </c>
      <c r="G7" s="82" t="s">
        <v>4</v>
      </c>
      <c r="H7" s="82" t="s">
        <v>5</v>
      </c>
      <c r="I7" s="82" t="s">
        <v>6</v>
      </c>
      <c r="J7" s="82" t="s">
        <v>7</v>
      </c>
      <c r="K7" s="82" t="s">
        <v>8</v>
      </c>
      <c r="L7" s="82" t="s">
        <v>768</v>
      </c>
      <c r="M7" s="82"/>
      <c r="N7" s="82"/>
      <c r="O7" s="82"/>
      <c r="P7" s="82"/>
      <c r="Q7" s="82" t="s">
        <v>10</v>
      </c>
      <c r="R7" s="82" t="s">
        <v>11</v>
      </c>
      <c r="S7" s="82" t="s">
        <v>12</v>
      </c>
      <c r="T7" s="82" t="s">
        <v>769</v>
      </c>
      <c r="U7" s="82" t="s">
        <v>14</v>
      </c>
      <c r="W7" s="57"/>
    </row>
    <row r="8" spans="1:23" s="56" customFormat="1" ht="77.099999999999994" customHeight="1" x14ac:dyDescent="0.25">
      <c r="B8" s="82"/>
      <c r="C8" s="82"/>
      <c r="D8" s="88"/>
      <c r="E8" s="82"/>
      <c r="F8" s="82"/>
      <c r="G8" s="82"/>
      <c r="H8" s="82"/>
      <c r="I8" s="82"/>
      <c r="J8" s="82"/>
      <c r="K8" s="82"/>
      <c r="L8" s="60" t="s">
        <v>15</v>
      </c>
      <c r="M8" s="60" t="s">
        <v>16</v>
      </c>
      <c r="N8" s="60" t="s">
        <v>17</v>
      </c>
      <c r="O8" s="60" t="s">
        <v>18</v>
      </c>
      <c r="P8" s="60" t="s">
        <v>19</v>
      </c>
      <c r="Q8" s="82"/>
      <c r="R8" s="82"/>
      <c r="S8" s="82"/>
      <c r="T8" s="82"/>
      <c r="U8" s="82"/>
      <c r="W8" s="57"/>
    </row>
    <row r="9" spans="1:23" ht="111" customHeight="1" x14ac:dyDescent="0.25">
      <c r="A9" s="36">
        <v>69</v>
      </c>
      <c r="B9" s="36">
        <v>1</v>
      </c>
      <c r="C9" s="69" t="s">
        <v>380</v>
      </c>
      <c r="D9" s="37" t="s">
        <v>792</v>
      </c>
      <c r="E9" s="37" t="s">
        <v>381</v>
      </c>
      <c r="F9" s="36" t="s">
        <v>22</v>
      </c>
      <c r="G9" s="36" t="s">
        <v>23</v>
      </c>
      <c r="H9" s="36" t="s">
        <v>24</v>
      </c>
      <c r="I9" s="36" t="s">
        <v>25</v>
      </c>
      <c r="J9" s="36" t="s">
        <v>382</v>
      </c>
      <c r="K9" s="36" t="s">
        <v>854</v>
      </c>
      <c r="L9" s="37" t="s">
        <v>695</v>
      </c>
      <c r="M9" s="36" t="s">
        <v>26</v>
      </c>
      <c r="N9" s="36" t="s">
        <v>767</v>
      </c>
      <c r="O9" s="36" t="s">
        <v>32</v>
      </c>
      <c r="P9" s="36" t="s">
        <v>484</v>
      </c>
      <c r="Q9" s="36" t="s">
        <v>793</v>
      </c>
      <c r="R9" s="36" t="s">
        <v>670</v>
      </c>
      <c r="S9" s="37" t="s">
        <v>385</v>
      </c>
      <c r="T9" s="36" t="s">
        <v>784</v>
      </c>
      <c r="U9" s="58"/>
      <c r="W9" s="8">
        <v>1</v>
      </c>
    </row>
    <row r="10" spans="1:23" s="56" customFormat="1" ht="117.75" customHeight="1" x14ac:dyDescent="0.25">
      <c r="A10" s="36">
        <v>75</v>
      </c>
      <c r="B10" s="36">
        <v>2</v>
      </c>
      <c r="C10" s="69" t="s">
        <v>168</v>
      </c>
      <c r="D10" s="36">
        <v>11</v>
      </c>
      <c r="E10" s="37" t="s">
        <v>169</v>
      </c>
      <c r="F10" s="36" t="s">
        <v>31</v>
      </c>
      <c r="G10" s="36" t="s">
        <v>23</v>
      </c>
      <c r="H10" s="36" t="s">
        <v>24</v>
      </c>
      <c r="I10" s="36" t="s">
        <v>25</v>
      </c>
      <c r="J10" s="36" t="s">
        <v>785</v>
      </c>
      <c r="K10" s="36" t="s">
        <v>855</v>
      </c>
      <c r="L10" s="37" t="s">
        <v>695</v>
      </c>
      <c r="M10" s="36" t="s">
        <v>171</v>
      </c>
      <c r="N10" s="36"/>
      <c r="O10" s="36" t="s">
        <v>32</v>
      </c>
      <c r="P10" s="36" t="s">
        <v>172</v>
      </c>
      <c r="Q10" s="36" t="s">
        <v>794</v>
      </c>
      <c r="R10" s="36" t="s">
        <v>173</v>
      </c>
      <c r="S10" s="37" t="s">
        <v>174</v>
      </c>
      <c r="T10" s="36" t="s">
        <v>781</v>
      </c>
      <c r="U10" s="58"/>
      <c r="W10" s="57" t="s">
        <v>702</v>
      </c>
    </row>
    <row r="11" spans="1:23" ht="114.75" customHeight="1" x14ac:dyDescent="0.25">
      <c r="A11" s="36">
        <v>5</v>
      </c>
      <c r="B11" s="36">
        <v>3</v>
      </c>
      <c r="C11" s="69" t="s">
        <v>207</v>
      </c>
      <c r="D11" s="37" t="s">
        <v>798</v>
      </c>
      <c r="E11" s="37" t="s">
        <v>208</v>
      </c>
      <c r="F11" s="36" t="s">
        <v>35</v>
      </c>
      <c r="G11" s="36" t="s">
        <v>23</v>
      </c>
      <c r="H11" s="36" t="s">
        <v>24</v>
      </c>
      <c r="I11" s="36" t="s">
        <v>25</v>
      </c>
      <c r="J11" s="36" t="s">
        <v>210</v>
      </c>
      <c r="K11" s="36" t="s">
        <v>211</v>
      </c>
      <c r="L11" s="37" t="s">
        <v>695</v>
      </c>
      <c r="M11" s="36" t="s">
        <v>26</v>
      </c>
      <c r="N11" s="36"/>
      <c r="O11" s="36" t="s">
        <v>32</v>
      </c>
      <c r="P11" s="36" t="s">
        <v>212</v>
      </c>
      <c r="Q11" s="36" t="s">
        <v>691</v>
      </c>
      <c r="R11" s="36" t="s">
        <v>205</v>
      </c>
      <c r="S11" s="61" t="s">
        <v>209</v>
      </c>
      <c r="T11" s="36" t="s">
        <v>781</v>
      </c>
      <c r="U11" s="58"/>
      <c r="W11" s="22" t="s">
        <v>702</v>
      </c>
    </row>
    <row r="12" spans="1:23" ht="121.5" customHeight="1" x14ac:dyDescent="0.25">
      <c r="A12" s="36">
        <v>23</v>
      </c>
      <c r="B12" s="36">
        <v>4</v>
      </c>
      <c r="C12" s="69" t="s">
        <v>570</v>
      </c>
      <c r="D12" s="37" t="s">
        <v>805</v>
      </c>
      <c r="E12" s="37" t="s">
        <v>571</v>
      </c>
      <c r="F12" s="36" t="s">
        <v>31</v>
      </c>
      <c r="G12" s="36" t="s">
        <v>23</v>
      </c>
      <c r="H12" s="36" t="s">
        <v>24</v>
      </c>
      <c r="I12" s="36" t="s">
        <v>25</v>
      </c>
      <c r="J12" s="36" t="s">
        <v>179</v>
      </c>
      <c r="K12" s="36" t="s">
        <v>856</v>
      </c>
      <c r="L12" s="37" t="s">
        <v>695</v>
      </c>
      <c r="M12" s="36" t="s">
        <v>575</v>
      </c>
      <c r="N12" s="36" t="s">
        <v>572</v>
      </c>
      <c r="O12" s="36" t="s">
        <v>32</v>
      </c>
      <c r="P12" s="36" t="s">
        <v>484</v>
      </c>
      <c r="Q12" s="36" t="s">
        <v>647</v>
      </c>
      <c r="R12" s="36" t="s">
        <v>573</v>
      </c>
      <c r="S12" s="37" t="s">
        <v>574</v>
      </c>
      <c r="T12" s="36" t="s">
        <v>781</v>
      </c>
      <c r="U12" s="58"/>
      <c r="W12" s="8">
        <v>1</v>
      </c>
    </row>
    <row r="13" spans="1:23" ht="176.25" customHeight="1" x14ac:dyDescent="0.25">
      <c r="A13" s="36">
        <v>41</v>
      </c>
      <c r="B13" s="36">
        <v>5</v>
      </c>
      <c r="C13" s="69" t="s">
        <v>281</v>
      </c>
      <c r="D13" s="36">
        <v>10</v>
      </c>
      <c r="E13" s="37" t="s">
        <v>282</v>
      </c>
      <c r="F13" s="36" t="s">
        <v>22</v>
      </c>
      <c r="G13" s="36" t="s">
        <v>23</v>
      </c>
      <c r="H13" s="36" t="s">
        <v>24</v>
      </c>
      <c r="I13" s="36" t="s">
        <v>25</v>
      </c>
      <c r="J13" s="36" t="s">
        <v>283</v>
      </c>
      <c r="K13" s="36" t="s">
        <v>857</v>
      </c>
      <c r="L13" s="37" t="s">
        <v>695</v>
      </c>
      <c r="M13" s="36" t="s">
        <v>795</v>
      </c>
      <c r="N13" s="36"/>
      <c r="O13" s="36" t="s">
        <v>32</v>
      </c>
      <c r="P13" s="36" t="s">
        <v>112</v>
      </c>
      <c r="Q13" s="36" t="s">
        <v>796</v>
      </c>
      <c r="R13" s="36" t="s">
        <v>279</v>
      </c>
      <c r="S13" s="37" t="s">
        <v>287</v>
      </c>
      <c r="T13" s="37" t="s">
        <v>858</v>
      </c>
      <c r="U13" s="58"/>
      <c r="W13" s="8">
        <v>1</v>
      </c>
    </row>
    <row r="14" spans="1:23" ht="123.75" customHeight="1" x14ac:dyDescent="0.25">
      <c r="A14" s="36">
        <v>8</v>
      </c>
      <c r="B14" s="36">
        <v>6</v>
      </c>
      <c r="C14" s="69" t="s">
        <v>48</v>
      </c>
      <c r="D14" s="36">
        <v>10</v>
      </c>
      <c r="E14" s="37" t="s">
        <v>49</v>
      </c>
      <c r="F14" s="36" t="s">
        <v>31</v>
      </c>
      <c r="G14" s="36" t="s">
        <v>23</v>
      </c>
      <c r="H14" s="36" t="s">
        <v>24</v>
      </c>
      <c r="I14" s="36" t="s">
        <v>25</v>
      </c>
      <c r="J14" s="36" t="s">
        <v>50</v>
      </c>
      <c r="K14" s="36" t="s">
        <v>51</v>
      </c>
      <c r="L14" s="37" t="s">
        <v>695</v>
      </c>
      <c r="M14" s="36" t="s">
        <v>52</v>
      </c>
      <c r="N14" s="36" t="s">
        <v>53</v>
      </c>
      <c r="O14" s="36" t="s">
        <v>32</v>
      </c>
      <c r="P14" s="36" t="s">
        <v>323</v>
      </c>
      <c r="Q14" s="36" t="s">
        <v>687</v>
      </c>
      <c r="R14" s="36" t="s">
        <v>55</v>
      </c>
      <c r="S14" s="37" t="s">
        <v>56</v>
      </c>
      <c r="T14" s="36"/>
      <c r="U14" s="36"/>
      <c r="W14" s="22" t="s">
        <v>702</v>
      </c>
    </row>
    <row r="15" spans="1:23" ht="124.5" customHeight="1" x14ac:dyDescent="0.25">
      <c r="A15" s="36">
        <v>63</v>
      </c>
      <c r="B15" s="36">
        <v>7</v>
      </c>
      <c r="C15" s="69" t="s">
        <v>100</v>
      </c>
      <c r="D15" s="37" t="s">
        <v>798</v>
      </c>
      <c r="E15" s="37" t="s">
        <v>101</v>
      </c>
      <c r="F15" s="36" t="s">
        <v>31</v>
      </c>
      <c r="G15" s="36" t="s">
        <v>23</v>
      </c>
      <c r="H15" s="36" t="s">
        <v>24</v>
      </c>
      <c r="I15" s="36" t="s">
        <v>25</v>
      </c>
      <c r="J15" s="36" t="s">
        <v>102</v>
      </c>
      <c r="K15" s="36" t="s">
        <v>770</v>
      </c>
      <c r="L15" s="37" t="s">
        <v>695</v>
      </c>
      <c r="M15" s="36" t="s">
        <v>103</v>
      </c>
      <c r="N15" s="36" t="s">
        <v>104</v>
      </c>
      <c r="O15" s="36" t="s">
        <v>32</v>
      </c>
      <c r="P15" s="36" t="s">
        <v>797</v>
      </c>
      <c r="Q15" s="36" t="s">
        <v>671</v>
      </c>
      <c r="R15" s="36" t="s">
        <v>106</v>
      </c>
      <c r="S15" s="37" t="s">
        <v>107</v>
      </c>
      <c r="T15" s="36" t="s">
        <v>780</v>
      </c>
      <c r="U15" s="36"/>
      <c r="W15" s="22" t="s">
        <v>702</v>
      </c>
    </row>
    <row r="16" spans="1:23" ht="116.1" customHeight="1" x14ac:dyDescent="0.25">
      <c r="A16" s="36">
        <v>22</v>
      </c>
      <c r="B16" s="36">
        <v>8</v>
      </c>
      <c r="C16" s="69" t="s">
        <v>546</v>
      </c>
      <c r="D16" s="37" t="s">
        <v>792</v>
      </c>
      <c r="E16" s="37" t="s">
        <v>547</v>
      </c>
      <c r="F16" s="36" t="s">
        <v>31</v>
      </c>
      <c r="G16" s="36" t="s">
        <v>23</v>
      </c>
      <c r="H16" s="36" t="s">
        <v>24</v>
      </c>
      <c r="I16" s="36" t="s">
        <v>25</v>
      </c>
      <c r="J16" s="36" t="s">
        <v>548</v>
      </c>
      <c r="K16" s="36" t="s">
        <v>859</v>
      </c>
      <c r="L16" s="37" t="s">
        <v>695</v>
      </c>
      <c r="M16" s="36" t="s">
        <v>800</v>
      </c>
      <c r="N16" s="36"/>
      <c r="O16" s="36" t="s">
        <v>32</v>
      </c>
      <c r="P16" s="36" t="s">
        <v>484</v>
      </c>
      <c r="Q16" s="36" t="s">
        <v>550</v>
      </c>
      <c r="R16" s="36" t="s">
        <v>551</v>
      </c>
      <c r="S16" s="37" t="s">
        <v>552</v>
      </c>
      <c r="T16" s="36"/>
      <c r="U16" s="36"/>
      <c r="W16" s="22" t="s">
        <v>702</v>
      </c>
    </row>
    <row r="17" spans="1:23" ht="116.25" customHeight="1" x14ac:dyDescent="0.25">
      <c r="A17" s="36">
        <v>24</v>
      </c>
      <c r="B17" s="36">
        <v>9</v>
      </c>
      <c r="C17" s="69" t="s">
        <v>356</v>
      </c>
      <c r="D17" s="37" t="s">
        <v>798</v>
      </c>
      <c r="E17" s="37" t="s">
        <v>357</v>
      </c>
      <c r="F17" s="36" t="s">
        <v>31</v>
      </c>
      <c r="G17" s="36" t="s">
        <v>23</v>
      </c>
      <c r="H17" s="36" t="s">
        <v>24</v>
      </c>
      <c r="I17" s="36" t="s">
        <v>25</v>
      </c>
      <c r="J17" s="36" t="s">
        <v>358</v>
      </c>
      <c r="K17" s="36" t="s">
        <v>799</v>
      </c>
      <c r="L17" s="37" t="s">
        <v>695</v>
      </c>
      <c r="M17" s="36" t="s">
        <v>26</v>
      </c>
      <c r="N17" s="36"/>
      <c r="O17" s="36" t="s">
        <v>32</v>
      </c>
      <c r="P17" s="36" t="s">
        <v>484</v>
      </c>
      <c r="Q17" s="36" t="s">
        <v>647</v>
      </c>
      <c r="R17" s="36" t="s">
        <v>360</v>
      </c>
      <c r="S17" s="37" t="s">
        <v>361</v>
      </c>
      <c r="T17" s="36" t="s">
        <v>781</v>
      </c>
      <c r="U17" s="58"/>
      <c r="W17" s="22" t="s">
        <v>702</v>
      </c>
    </row>
    <row r="18" spans="1:23" ht="158.25" customHeight="1" x14ac:dyDescent="0.25">
      <c r="A18" s="36">
        <v>18</v>
      </c>
      <c r="B18" s="36">
        <v>10</v>
      </c>
      <c r="C18" s="69" t="s">
        <v>511</v>
      </c>
      <c r="D18" s="36">
        <v>11</v>
      </c>
      <c r="E18" s="37" t="s">
        <v>512</v>
      </c>
      <c r="F18" s="36" t="s">
        <v>31</v>
      </c>
      <c r="G18" s="36" t="s">
        <v>23</v>
      </c>
      <c r="H18" s="36" t="s">
        <v>24</v>
      </c>
      <c r="I18" s="36" t="s">
        <v>25</v>
      </c>
      <c r="J18" s="36" t="s">
        <v>513</v>
      </c>
      <c r="K18" s="36" t="s">
        <v>514</v>
      </c>
      <c r="L18" s="37" t="s">
        <v>695</v>
      </c>
      <c r="M18" s="36" t="s">
        <v>81</v>
      </c>
      <c r="N18" s="36" t="s">
        <v>308</v>
      </c>
      <c r="O18" s="36" t="s">
        <v>32</v>
      </c>
      <c r="P18" s="36" t="s">
        <v>484</v>
      </c>
      <c r="Q18" s="36" t="s">
        <v>515</v>
      </c>
      <c r="R18" s="36" t="s">
        <v>517</v>
      </c>
      <c r="S18" s="37" t="s">
        <v>516</v>
      </c>
      <c r="T18" s="36"/>
      <c r="U18" s="36"/>
      <c r="W18" s="30" t="s">
        <v>702</v>
      </c>
    </row>
    <row r="19" spans="1:23" ht="243.75" customHeight="1" x14ac:dyDescent="0.25">
      <c r="A19" s="36">
        <v>80</v>
      </c>
      <c r="B19" s="36">
        <v>11</v>
      </c>
      <c r="C19" s="69" t="s">
        <v>362</v>
      </c>
      <c r="D19" s="37" t="s">
        <v>802</v>
      </c>
      <c r="E19" s="37" t="s">
        <v>363</v>
      </c>
      <c r="F19" s="36" t="s">
        <v>31</v>
      </c>
      <c r="G19" s="36" t="s">
        <v>23</v>
      </c>
      <c r="H19" s="36" t="s">
        <v>24</v>
      </c>
      <c r="I19" s="36" t="s">
        <v>25</v>
      </c>
      <c r="J19" s="36" t="s">
        <v>364</v>
      </c>
      <c r="K19" s="36" t="s">
        <v>765</v>
      </c>
      <c r="L19" s="37" t="s">
        <v>695</v>
      </c>
      <c r="M19" s="36" t="s">
        <v>801</v>
      </c>
      <c r="N19" s="36" t="s">
        <v>38</v>
      </c>
      <c r="O19" s="36" t="s">
        <v>32</v>
      </c>
      <c r="P19" s="36" t="s">
        <v>803</v>
      </c>
      <c r="Q19" s="36" t="s">
        <v>777</v>
      </c>
      <c r="R19" s="36" t="s">
        <v>369</v>
      </c>
      <c r="S19" s="37" t="s">
        <v>368</v>
      </c>
      <c r="T19" s="36"/>
      <c r="U19" s="36"/>
      <c r="W19" s="22" t="s">
        <v>702</v>
      </c>
    </row>
    <row r="20" spans="1:23" ht="134.25" customHeight="1" x14ac:dyDescent="0.25">
      <c r="A20" s="36">
        <v>77</v>
      </c>
      <c r="B20" s="36">
        <v>12</v>
      </c>
      <c r="C20" s="69" t="s">
        <v>495</v>
      </c>
      <c r="D20" s="37" t="s">
        <v>804</v>
      </c>
      <c r="E20" s="37" t="s">
        <v>609</v>
      </c>
      <c r="F20" s="36" t="s">
        <v>31</v>
      </c>
      <c r="G20" s="36" t="s">
        <v>23</v>
      </c>
      <c r="H20" s="36" t="s">
        <v>24</v>
      </c>
      <c r="I20" s="36" t="s">
        <v>25</v>
      </c>
      <c r="J20" s="36" t="s">
        <v>139</v>
      </c>
      <c r="K20" s="36" t="s">
        <v>745</v>
      </c>
      <c r="L20" s="37" t="s">
        <v>695</v>
      </c>
      <c r="M20" s="36" t="s">
        <v>807</v>
      </c>
      <c r="N20" s="36" t="s">
        <v>613</v>
      </c>
      <c r="O20" s="36" t="s">
        <v>32</v>
      </c>
      <c r="P20" s="36" t="s">
        <v>62</v>
      </c>
      <c r="Q20" s="36" t="s">
        <v>808</v>
      </c>
      <c r="R20" s="36" t="s">
        <v>611</v>
      </c>
      <c r="S20" s="37" t="s">
        <v>612</v>
      </c>
      <c r="T20" s="36"/>
      <c r="U20" s="36"/>
      <c r="W20" s="22" t="s">
        <v>702</v>
      </c>
    </row>
    <row r="21" spans="1:23" s="56" customFormat="1" ht="81.95" customHeight="1" x14ac:dyDescent="0.25">
      <c r="A21" s="36">
        <v>49</v>
      </c>
      <c r="B21" s="36">
        <v>13</v>
      </c>
      <c r="C21" s="69" t="s">
        <v>553</v>
      </c>
      <c r="D21" s="37" t="s">
        <v>809</v>
      </c>
      <c r="E21" s="37" t="s">
        <v>554</v>
      </c>
      <c r="F21" s="36" t="s">
        <v>31</v>
      </c>
      <c r="G21" s="36" t="s">
        <v>23</v>
      </c>
      <c r="H21" s="36" t="s">
        <v>24</v>
      </c>
      <c r="I21" s="36" t="s">
        <v>25</v>
      </c>
      <c r="J21" s="36" t="s">
        <v>555</v>
      </c>
      <c r="K21" s="36" t="s">
        <v>556</v>
      </c>
      <c r="L21" s="37" t="s">
        <v>695</v>
      </c>
      <c r="M21" s="36" t="s">
        <v>593</v>
      </c>
      <c r="N21" s="36" t="s">
        <v>38</v>
      </c>
      <c r="O21" s="36" t="s">
        <v>32</v>
      </c>
      <c r="P21" s="36" t="s">
        <v>832</v>
      </c>
      <c r="Q21" s="36" t="s">
        <v>676</v>
      </c>
      <c r="R21" s="36" t="s">
        <v>558</v>
      </c>
      <c r="S21" s="37" t="s">
        <v>559</v>
      </c>
      <c r="T21" s="36"/>
      <c r="U21" s="36"/>
      <c r="W21" s="56">
        <v>1</v>
      </c>
    </row>
    <row r="22" spans="1:23" ht="177.75" customHeight="1" x14ac:dyDescent="0.25">
      <c r="A22" s="36">
        <v>12</v>
      </c>
      <c r="B22" s="36">
        <v>14</v>
      </c>
      <c r="C22" s="69" t="s">
        <v>560</v>
      </c>
      <c r="D22" s="37" t="s">
        <v>809</v>
      </c>
      <c r="E22" s="37" t="s">
        <v>561</v>
      </c>
      <c r="F22" s="36" t="s">
        <v>22</v>
      </c>
      <c r="G22" s="36" t="s">
        <v>23</v>
      </c>
      <c r="H22" s="36" t="s">
        <v>24</v>
      </c>
      <c r="I22" s="36" t="s">
        <v>25</v>
      </c>
      <c r="J22" s="36" t="s">
        <v>210</v>
      </c>
      <c r="K22" s="36" t="s">
        <v>860</v>
      </c>
      <c r="L22" s="37" t="s">
        <v>695</v>
      </c>
      <c r="M22" s="36" t="s">
        <v>644</v>
      </c>
      <c r="N22" s="36" t="s">
        <v>562</v>
      </c>
      <c r="O22" s="36" t="s">
        <v>32</v>
      </c>
      <c r="P22" s="36" t="s">
        <v>62</v>
      </c>
      <c r="Q22" s="36" t="s">
        <v>810</v>
      </c>
      <c r="R22" s="36" t="s">
        <v>563</v>
      </c>
      <c r="S22" s="37" t="s">
        <v>564</v>
      </c>
      <c r="T22" s="36"/>
      <c r="U22" s="36"/>
      <c r="W22" s="8">
        <v>1</v>
      </c>
    </row>
    <row r="23" spans="1:23" ht="117.95" customHeight="1" x14ac:dyDescent="0.25">
      <c r="A23" s="36">
        <v>2</v>
      </c>
      <c r="B23" s="36">
        <v>15</v>
      </c>
      <c r="C23" s="69" t="s">
        <v>238</v>
      </c>
      <c r="D23" s="36">
        <v>11</v>
      </c>
      <c r="E23" s="37" t="s">
        <v>239</v>
      </c>
      <c r="F23" s="36" t="s">
        <v>31</v>
      </c>
      <c r="G23" s="36" t="s">
        <v>23</v>
      </c>
      <c r="H23" s="36" t="s">
        <v>24</v>
      </c>
      <c r="I23" s="36" t="s">
        <v>25</v>
      </c>
      <c r="J23" s="36" t="s">
        <v>240</v>
      </c>
      <c r="K23" s="36" t="s">
        <v>705</v>
      </c>
      <c r="L23" s="37" t="s">
        <v>695</v>
      </c>
      <c r="M23" s="36" t="s">
        <v>593</v>
      </c>
      <c r="N23" s="36" t="s">
        <v>811</v>
      </c>
      <c r="O23" s="36" t="s">
        <v>32</v>
      </c>
      <c r="P23" s="36" t="s">
        <v>484</v>
      </c>
      <c r="Q23" s="36" t="s">
        <v>812</v>
      </c>
      <c r="R23" s="36" t="s">
        <v>244</v>
      </c>
      <c r="S23" s="37" t="s">
        <v>243</v>
      </c>
      <c r="T23" s="36"/>
      <c r="U23" s="36"/>
      <c r="W23" s="8">
        <v>1</v>
      </c>
    </row>
    <row r="24" spans="1:23" ht="217.5" customHeight="1" x14ac:dyDescent="0.25">
      <c r="A24" s="36">
        <v>71</v>
      </c>
      <c r="B24" s="36">
        <v>16</v>
      </c>
      <c r="C24" s="69" t="s">
        <v>177</v>
      </c>
      <c r="D24" s="37" t="s">
        <v>813</v>
      </c>
      <c r="E24" s="37" t="s">
        <v>178</v>
      </c>
      <c r="F24" s="36" t="s">
        <v>31</v>
      </c>
      <c r="G24" s="36" t="s">
        <v>23</v>
      </c>
      <c r="H24" s="36" t="s">
        <v>24</v>
      </c>
      <c r="I24" s="36" t="s">
        <v>25</v>
      </c>
      <c r="J24" s="36" t="s">
        <v>179</v>
      </c>
      <c r="K24" s="36" t="s">
        <v>861</v>
      </c>
      <c r="L24" s="37" t="s">
        <v>695</v>
      </c>
      <c r="M24" s="36" t="s">
        <v>180</v>
      </c>
      <c r="N24" s="36" t="s">
        <v>181</v>
      </c>
      <c r="O24" s="36" t="s">
        <v>32</v>
      </c>
      <c r="P24" s="36" t="s">
        <v>112</v>
      </c>
      <c r="Q24" s="36" t="s">
        <v>814</v>
      </c>
      <c r="R24" s="36" t="s">
        <v>336</v>
      </c>
      <c r="S24" s="37" t="s">
        <v>182</v>
      </c>
      <c r="T24" s="36"/>
      <c r="U24" s="36"/>
      <c r="W24" s="22" t="s">
        <v>702</v>
      </c>
    </row>
    <row r="25" spans="1:23" ht="237.75" customHeight="1" x14ac:dyDescent="0.25">
      <c r="A25" s="36">
        <v>78</v>
      </c>
      <c r="B25" s="36">
        <v>17</v>
      </c>
      <c r="C25" s="69" t="s">
        <v>764</v>
      </c>
      <c r="D25" s="37" t="s">
        <v>804</v>
      </c>
      <c r="E25" s="37" t="s">
        <v>399</v>
      </c>
      <c r="F25" s="36" t="s">
        <v>31</v>
      </c>
      <c r="G25" s="36" t="s">
        <v>23</v>
      </c>
      <c r="H25" s="36" t="s">
        <v>24</v>
      </c>
      <c r="I25" s="36" t="s">
        <v>407</v>
      </c>
      <c r="J25" s="36" t="s">
        <v>815</v>
      </c>
      <c r="K25" s="36" t="s">
        <v>401</v>
      </c>
      <c r="L25" s="37" t="s">
        <v>695</v>
      </c>
      <c r="M25" s="36" t="s">
        <v>816</v>
      </c>
      <c r="N25" s="36" t="s">
        <v>819</v>
      </c>
      <c r="O25" s="36"/>
      <c r="P25" s="36" t="s">
        <v>62</v>
      </c>
      <c r="Q25" s="36" t="s">
        <v>817</v>
      </c>
      <c r="R25" s="36" t="s">
        <v>818</v>
      </c>
      <c r="S25" s="36"/>
      <c r="T25" s="36"/>
      <c r="U25" s="36"/>
      <c r="W25" s="8">
        <v>1</v>
      </c>
    </row>
    <row r="26" spans="1:23" ht="96" customHeight="1" x14ac:dyDescent="0.25">
      <c r="A26" s="36">
        <v>9</v>
      </c>
      <c r="B26" s="36">
        <v>18</v>
      </c>
      <c r="C26" s="69" t="s">
        <v>57</v>
      </c>
      <c r="D26" s="37" t="s">
        <v>813</v>
      </c>
      <c r="E26" s="37" t="s">
        <v>58</v>
      </c>
      <c r="F26" s="36" t="s">
        <v>22</v>
      </c>
      <c r="G26" s="36" t="s">
        <v>23</v>
      </c>
      <c r="H26" s="36" t="s">
        <v>24</v>
      </c>
      <c r="I26" s="36" t="s">
        <v>25</v>
      </c>
      <c r="J26" s="36" t="s">
        <v>59</v>
      </c>
      <c r="K26" s="36" t="s">
        <v>60</v>
      </c>
      <c r="L26" s="37" t="s">
        <v>695</v>
      </c>
      <c r="M26" s="36" t="s">
        <v>443</v>
      </c>
      <c r="N26" s="36"/>
      <c r="O26" s="36" t="s">
        <v>32</v>
      </c>
      <c r="P26" s="36" t="s">
        <v>62</v>
      </c>
      <c r="Q26" s="36" t="s">
        <v>820</v>
      </c>
      <c r="R26" s="36" t="s">
        <v>55</v>
      </c>
      <c r="S26" s="37" t="s">
        <v>63</v>
      </c>
      <c r="T26" s="36"/>
      <c r="U26" s="36"/>
      <c r="W26" s="22" t="s">
        <v>702</v>
      </c>
    </row>
    <row r="27" spans="1:23" s="56" customFormat="1" ht="126" customHeight="1" x14ac:dyDescent="0.25">
      <c r="A27" s="36">
        <v>59</v>
      </c>
      <c r="B27" s="36">
        <v>19</v>
      </c>
      <c r="C27" s="69" t="s">
        <v>699</v>
      </c>
      <c r="D27" s="37" t="s">
        <v>813</v>
      </c>
      <c r="E27" s="37" t="s">
        <v>227</v>
      </c>
      <c r="F27" s="36" t="s">
        <v>31</v>
      </c>
      <c r="G27" s="36" t="s">
        <v>23</v>
      </c>
      <c r="H27" s="36" t="s">
        <v>24</v>
      </c>
      <c r="I27" s="36" t="s">
        <v>25</v>
      </c>
      <c r="J27" s="36" t="s">
        <v>179</v>
      </c>
      <c r="K27" s="36" t="s">
        <v>862</v>
      </c>
      <c r="L27" s="37" t="s">
        <v>695</v>
      </c>
      <c r="M27" s="36" t="s">
        <v>228</v>
      </c>
      <c r="N27" s="36"/>
      <c r="O27" s="36" t="s">
        <v>32</v>
      </c>
      <c r="P27" s="36"/>
      <c r="Q27" s="36" t="s">
        <v>822</v>
      </c>
      <c r="R27" s="36" t="s">
        <v>229</v>
      </c>
      <c r="S27" s="37" t="s">
        <v>230</v>
      </c>
      <c r="T27" s="36"/>
      <c r="U27" s="36"/>
      <c r="W27" s="57" t="s">
        <v>702</v>
      </c>
    </row>
    <row r="28" spans="1:23" s="56" customFormat="1" ht="115.5" customHeight="1" x14ac:dyDescent="0.25">
      <c r="A28" s="36">
        <v>68</v>
      </c>
      <c r="B28" s="36">
        <v>20</v>
      </c>
      <c r="C28" s="69" t="s">
        <v>371</v>
      </c>
      <c r="D28" s="37" t="s">
        <v>809</v>
      </c>
      <c r="E28" s="37" t="s">
        <v>372</v>
      </c>
      <c r="F28" s="36" t="s">
        <v>31</v>
      </c>
      <c r="G28" s="36" t="s">
        <v>23</v>
      </c>
      <c r="H28" s="36" t="s">
        <v>24</v>
      </c>
      <c r="I28" s="36" t="s">
        <v>25</v>
      </c>
      <c r="J28" s="36" t="s">
        <v>373</v>
      </c>
      <c r="K28" s="36" t="s">
        <v>739</v>
      </c>
      <c r="L28" s="37" t="s">
        <v>695</v>
      </c>
      <c r="M28" s="36" t="s">
        <v>374</v>
      </c>
      <c r="N28" s="36"/>
      <c r="O28" s="36" t="s">
        <v>375</v>
      </c>
      <c r="P28" s="36" t="s">
        <v>376</v>
      </c>
      <c r="Q28" s="36" t="s">
        <v>823</v>
      </c>
      <c r="R28" s="36" t="s">
        <v>670</v>
      </c>
      <c r="S28" s="37" t="s">
        <v>378</v>
      </c>
      <c r="T28" s="36" t="s">
        <v>824</v>
      </c>
      <c r="U28" s="58"/>
      <c r="V28" s="8"/>
      <c r="W28" s="22" t="s">
        <v>702</v>
      </c>
    </row>
    <row r="29" spans="1:23" ht="108" customHeight="1" x14ac:dyDescent="0.25">
      <c r="A29" s="36">
        <v>74</v>
      </c>
      <c r="B29" s="36">
        <v>21</v>
      </c>
      <c r="C29" s="69" t="s">
        <v>252</v>
      </c>
      <c r="D29" s="37" t="s">
        <v>821</v>
      </c>
      <c r="E29" s="37" t="s">
        <v>253</v>
      </c>
      <c r="F29" s="36" t="s">
        <v>31</v>
      </c>
      <c r="G29" s="36" t="s">
        <v>23</v>
      </c>
      <c r="H29" s="36" t="s">
        <v>24</v>
      </c>
      <c r="I29" s="36" t="s">
        <v>25</v>
      </c>
      <c r="J29" s="36" t="s">
        <v>851</v>
      </c>
      <c r="K29" s="36" t="s">
        <v>766</v>
      </c>
      <c r="L29" s="37" t="s">
        <v>695</v>
      </c>
      <c r="M29" s="36" t="s">
        <v>255</v>
      </c>
      <c r="N29" s="36" t="s">
        <v>256</v>
      </c>
      <c r="O29" s="36" t="s">
        <v>32</v>
      </c>
      <c r="P29" s="36" t="s">
        <v>484</v>
      </c>
      <c r="Q29" s="36" t="s">
        <v>814</v>
      </c>
      <c r="R29" s="36" t="s">
        <v>472</v>
      </c>
      <c r="S29" s="37" t="s">
        <v>868</v>
      </c>
      <c r="T29" s="36"/>
      <c r="U29" s="36"/>
      <c r="W29" s="8">
        <v>1</v>
      </c>
    </row>
    <row r="30" spans="1:23" ht="131.1" customHeight="1" x14ac:dyDescent="0.25">
      <c r="A30" s="36">
        <v>7</v>
      </c>
      <c r="B30" s="36">
        <v>22</v>
      </c>
      <c r="C30" s="69" t="s">
        <v>213</v>
      </c>
      <c r="D30" s="37" t="s">
        <v>813</v>
      </c>
      <c r="E30" s="37" t="s">
        <v>214</v>
      </c>
      <c r="F30" s="36" t="s">
        <v>31</v>
      </c>
      <c r="G30" s="36" t="s">
        <v>23</v>
      </c>
      <c r="H30" s="36" t="s">
        <v>24</v>
      </c>
      <c r="I30" s="36" t="s">
        <v>25</v>
      </c>
      <c r="J30" s="36" t="s">
        <v>215</v>
      </c>
      <c r="K30" s="36" t="s">
        <v>864</v>
      </c>
      <c r="L30" s="37" t="s">
        <v>695</v>
      </c>
      <c r="M30" s="36" t="s">
        <v>825</v>
      </c>
      <c r="N30" s="36" t="s">
        <v>76</v>
      </c>
      <c r="O30" s="36" t="s">
        <v>32</v>
      </c>
      <c r="P30" s="36" t="s">
        <v>484</v>
      </c>
      <c r="Q30" s="36" t="s">
        <v>688</v>
      </c>
      <c r="R30" s="36" t="s">
        <v>218</v>
      </c>
      <c r="S30" s="37" t="s">
        <v>219</v>
      </c>
      <c r="T30" s="36"/>
      <c r="U30" s="36"/>
      <c r="W30" s="22" t="s">
        <v>702</v>
      </c>
    </row>
    <row r="31" spans="1:23" ht="111" customHeight="1" x14ac:dyDescent="0.25">
      <c r="A31" s="36">
        <v>26</v>
      </c>
      <c r="B31" s="36">
        <v>23</v>
      </c>
      <c r="C31" s="69" t="s">
        <v>297</v>
      </c>
      <c r="D31" s="37" t="s">
        <v>802</v>
      </c>
      <c r="E31" s="37" t="s">
        <v>298</v>
      </c>
      <c r="F31" s="36" t="s">
        <v>31</v>
      </c>
      <c r="G31" s="36" t="s">
        <v>23</v>
      </c>
      <c r="H31" s="36" t="s">
        <v>24</v>
      </c>
      <c r="I31" s="36" t="s">
        <v>25</v>
      </c>
      <c r="J31" s="36" t="s">
        <v>299</v>
      </c>
      <c r="K31" s="36" t="s">
        <v>863</v>
      </c>
      <c r="L31" s="37" t="s">
        <v>695</v>
      </c>
      <c r="M31" s="36" t="s">
        <v>300</v>
      </c>
      <c r="N31" s="36"/>
      <c r="O31" s="36" t="s">
        <v>32</v>
      </c>
      <c r="P31" s="36" t="s">
        <v>62</v>
      </c>
      <c r="Q31" s="36" t="s">
        <v>826</v>
      </c>
      <c r="R31" s="36" t="s">
        <v>302</v>
      </c>
      <c r="S31" s="37" t="s">
        <v>303</v>
      </c>
      <c r="T31" s="36" t="s">
        <v>781</v>
      </c>
      <c r="U31" s="58"/>
      <c r="W31" s="22" t="s">
        <v>702</v>
      </c>
    </row>
    <row r="32" spans="1:23" ht="183" customHeight="1" x14ac:dyDescent="0.25">
      <c r="A32" s="36">
        <v>36</v>
      </c>
      <c r="B32" s="36">
        <v>24</v>
      </c>
      <c r="C32" s="69" t="s">
        <v>33</v>
      </c>
      <c r="D32" s="37" t="s">
        <v>806</v>
      </c>
      <c r="E32" s="37" t="s">
        <v>866</v>
      </c>
      <c r="F32" s="36" t="s">
        <v>35</v>
      </c>
      <c r="G32" s="36" t="s">
        <v>23</v>
      </c>
      <c r="H32" s="36" t="s">
        <v>24</v>
      </c>
      <c r="I32" s="36" t="s">
        <v>25</v>
      </c>
      <c r="J32" s="36" t="s">
        <v>827</v>
      </c>
      <c r="K32" s="36" t="s">
        <v>865</v>
      </c>
      <c r="L32" s="37" t="s">
        <v>828</v>
      </c>
      <c r="M32" s="36" t="s">
        <v>37</v>
      </c>
      <c r="N32" s="36" t="s">
        <v>38</v>
      </c>
      <c r="O32" s="36" t="s">
        <v>32</v>
      </c>
      <c r="P32" s="36" t="s">
        <v>323</v>
      </c>
      <c r="Q32" s="36" t="s">
        <v>829</v>
      </c>
      <c r="R32" s="36" t="s">
        <v>40</v>
      </c>
      <c r="S32" s="37" t="s">
        <v>867</v>
      </c>
      <c r="T32" s="37" t="s">
        <v>782</v>
      </c>
      <c r="U32" s="58"/>
      <c r="W32" s="22" t="s">
        <v>702</v>
      </c>
    </row>
    <row r="33" spans="1:23" ht="135" customHeight="1" x14ac:dyDescent="0.25">
      <c r="A33" s="36">
        <v>66</v>
      </c>
      <c r="B33" s="36">
        <v>25</v>
      </c>
      <c r="C33" s="69" t="s">
        <v>503</v>
      </c>
      <c r="D33" s="37" t="s">
        <v>821</v>
      </c>
      <c r="E33" s="37" t="s">
        <v>510</v>
      </c>
      <c r="F33" s="36" t="s">
        <v>22</v>
      </c>
      <c r="G33" s="36" t="s">
        <v>23</v>
      </c>
      <c r="H33" s="36" t="s">
        <v>24</v>
      </c>
      <c r="I33" s="36" t="s">
        <v>25</v>
      </c>
      <c r="J33" s="36" t="s">
        <v>504</v>
      </c>
      <c r="K33" s="36" t="s">
        <v>830</v>
      </c>
      <c r="L33" s="37" t="s">
        <v>695</v>
      </c>
      <c r="M33" s="36" t="s">
        <v>659</v>
      </c>
      <c r="N33" s="36" t="s">
        <v>506</v>
      </c>
      <c r="O33" s="36" t="s">
        <v>32</v>
      </c>
      <c r="P33" s="36" t="s">
        <v>309</v>
      </c>
      <c r="Q33" s="36" t="s">
        <v>507</v>
      </c>
      <c r="R33" s="36" t="s">
        <v>508</v>
      </c>
      <c r="S33" s="37" t="s">
        <v>509</v>
      </c>
      <c r="T33" s="36"/>
      <c r="U33" s="36"/>
      <c r="W33" s="8">
        <v>1</v>
      </c>
    </row>
    <row r="34" spans="1:23" ht="142.5" customHeight="1" x14ac:dyDescent="0.25">
      <c r="A34" s="36">
        <v>76</v>
      </c>
      <c r="B34" s="36">
        <v>26</v>
      </c>
      <c r="C34" s="69" t="s">
        <v>489</v>
      </c>
      <c r="D34" s="37" t="s">
        <v>821</v>
      </c>
      <c r="E34" s="37" t="s">
        <v>490</v>
      </c>
      <c r="F34" s="36" t="s">
        <v>31</v>
      </c>
      <c r="G34" s="36" t="s">
        <v>23</v>
      </c>
      <c r="H34" s="36" t="s">
        <v>24</v>
      </c>
      <c r="I34" s="36" t="s">
        <v>25</v>
      </c>
      <c r="J34" s="36" t="s">
        <v>179</v>
      </c>
      <c r="K34" s="36" t="s">
        <v>491</v>
      </c>
      <c r="L34" s="37" t="s">
        <v>695</v>
      </c>
      <c r="M34" s="36" t="s">
        <v>492</v>
      </c>
      <c r="N34" s="36"/>
      <c r="O34" s="36" t="s">
        <v>32</v>
      </c>
      <c r="P34" s="36" t="s">
        <v>62</v>
      </c>
      <c r="Q34" s="36" t="s">
        <v>831</v>
      </c>
      <c r="R34" s="36" t="s">
        <v>493</v>
      </c>
      <c r="S34" s="37" t="s">
        <v>494</v>
      </c>
      <c r="T34" s="36"/>
      <c r="U34" s="36"/>
      <c r="W34" s="8">
        <v>1</v>
      </c>
    </row>
    <row r="35" spans="1:23" ht="155.25" customHeight="1" x14ac:dyDescent="0.25">
      <c r="A35" s="36">
        <v>14</v>
      </c>
      <c r="B35" s="36">
        <v>27</v>
      </c>
      <c r="C35" s="69" t="s">
        <v>445</v>
      </c>
      <c r="D35" s="37" t="s">
        <v>809</v>
      </c>
      <c r="E35" s="37" t="s">
        <v>446</v>
      </c>
      <c r="F35" s="36" t="s">
        <v>31</v>
      </c>
      <c r="G35" s="36" t="s">
        <v>23</v>
      </c>
      <c r="H35" s="36" t="s">
        <v>24</v>
      </c>
      <c r="I35" s="36" t="s">
        <v>25</v>
      </c>
      <c r="J35" s="36" t="s">
        <v>447</v>
      </c>
      <c r="K35" s="36" t="s">
        <v>452</v>
      </c>
      <c r="L35" s="37" t="s">
        <v>695</v>
      </c>
      <c r="M35" s="36" t="s">
        <v>443</v>
      </c>
      <c r="N35" s="36"/>
      <c r="O35" s="36" t="s">
        <v>32</v>
      </c>
      <c r="P35" s="36" t="s">
        <v>832</v>
      </c>
      <c r="Q35" s="36" t="s">
        <v>449</v>
      </c>
      <c r="R35" s="36" t="s">
        <v>347</v>
      </c>
      <c r="S35" s="37" t="s">
        <v>833</v>
      </c>
      <c r="T35" s="36" t="s">
        <v>781</v>
      </c>
      <c r="U35" s="58"/>
      <c r="W35" s="8">
        <v>1</v>
      </c>
    </row>
    <row r="36" spans="1:23" ht="128.25" customHeight="1" x14ac:dyDescent="0.25">
      <c r="A36" s="36">
        <v>58</v>
      </c>
      <c r="B36" s="36">
        <v>28</v>
      </c>
      <c r="C36" s="69" t="s">
        <v>479</v>
      </c>
      <c r="D36" s="37" t="s">
        <v>809</v>
      </c>
      <c r="E36" s="37" t="s">
        <v>480</v>
      </c>
      <c r="F36" s="36" t="s">
        <v>22</v>
      </c>
      <c r="G36" s="36" t="s">
        <v>23</v>
      </c>
      <c r="H36" s="36" t="s">
        <v>24</v>
      </c>
      <c r="I36" s="36" t="s">
        <v>25</v>
      </c>
      <c r="J36" s="36" t="s">
        <v>343</v>
      </c>
      <c r="K36" s="36" t="s">
        <v>771</v>
      </c>
      <c r="L36" s="37" t="s">
        <v>695</v>
      </c>
      <c r="M36" s="36" t="s">
        <v>834</v>
      </c>
      <c r="N36" s="36" t="s">
        <v>483</v>
      </c>
      <c r="O36" s="36" t="s">
        <v>32</v>
      </c>
      <c r="P36" s="36" t="s">
        <v>484</v>
      </c>
      <c r="Q36" s="36" t="s">
        <v>658</v>
      </c>
      <c r="R36" s="36" t="s">
        <v>485</v>
      </c>
      <c r="S36" s="37" t="s">
        <v>63</v>
      </c>
      <c r="T36" s="36" t="s">
        <v>783</v>
      </c>
      <c r="U36" s="58"/>
      <c r="W36" s="22" t="s">
        <v>702</v>
      </c>
    </row>
    <row r="37" spans="1:23" ht="108.75" customHeight="1" x14ac:dyDescent="0.25">
      <c r="A37" s="36">
        <v>39</v>
      </c>
      <c r="B37" s="36">
        <v>29</v>
      </c>
      <c r="C37" s="69" t="s">
        <v>190</v>
      </c>
      <c r="D37" s="37" t="s">
        <v>805</v>
      </c>
      <c r="E37" s="37" t="s">
        <v>191</v>
      </c>
      <c r="F37" s="36" t="s">
        <v>31</v>
      </c>
      <c r="G37" s="36" t="s">
        <v>23</v>
      </c>
      <c r="H37" s="36" t="s">
        <v>24</v>
      </c>
      <c r="I37" s="36" t="s">
        <v>25</v>
      </c>
      <c r="J37" s="36" t="s">
        <v>110</v>
      </c>
      <c r="K37" s="36" t="s">
        <v>192</v>
      </c>
      <c r="L37" s="37" t="s">
        <v>695</v>
      </c>
      <c r="M37" s="36" t="s">
        <v>193</v>
      </c>
      <c r="N37" s="36"/>
      <c r="O37" s="36" t="s">
        <v>32</v>
      </c>
      <c r="P37" s="36" t="s">
        <v>112</v>
      </c>
      <c r="Q37" s="36" t="s">
        <v>835</v>
      </c>
      <c r="R37" s="36" t="s">
        <v>189</v>
      </c>
      <c r="S37" s="37" t="s">
        <v>194</v>
      </c>
      <c r="T37" s="36" t="s">
        <v>781</v>
      </c>
      <c r="U37" s="58"/>
      <c r="W37" s="22" t="s">
        <v>702</v>
      </c>
    </row>
    <row r="38" spans="1:23" ht="135" customHeight="1" x14ac:dyDescent="0.25">
      <c r="A38" s="36">
        <v>1</v>
      </c>
      <c r="B38" s="36">
        <v>30</v>
      </c>
      <c r="C38" s="69" t="s">
        <v>231</v>
      </c>
      <c r="D38" s="37" t="s">
        <v>802</v>
      </c>
      <c r="E38" s="37" t="s">
        <v>232</v>
      </c>
      <c r="F38" s="36" t="s">
        <v>31</v>
      </c>
      <c r="G38" s="36" t="s">
        <v>23</v>
      </c>
      <c r="H38" s="36" t="s">
        <v>24</v>
      </c>
      <c r="I38" s="36" t="s">
        <v>25</v>
      </c>
      <c r="J38" s="36" t="s">
        <v>233</v>
      </c>
      <c r="K38" s="36" t="s">
        <v>869</v>
      </c>
      <c r="L38" s="37" t="s">
        <v>695</v>
      </c>
      <c r="M38" s="36" t="s">
        <v>234</v>
      </c>
      <c r="N38" s="36" t="s">
        <v>38</v>
      </c>
      <c r="O38" s="36" t="s">
        <v>32</v>
      </c>
      <c r="P38" s="36" t="s">
        <v>235</v>
      </c>
      <c r="Q38" s="36" t="s">
        <v>692</v>
      </c>
      <c r="R38" s="36" t="s">
        <v>236</v>
      </c>
      <c r="S38" s="37" t="s">
        <v>237</v>
      </c>
      <c r="T38" s="36"/>
      <c r="U38" s="36"/>
      <c r="W38" s="22" t="s">
        <v>702</v>
      </c>
    </row>
    <row r="39" spans="1:23" ht="219.75" customHeight="1" x14ac:dyDescent="0.25">
      <c r="A39" s="36">
        <v>35</v>
      </c>
      <c r="B39" s="36">
        <v>31</v>
      </c>
      <c r="C39" s="69" t="s">
        <v>71</v>
      </c>
      <c r="D39" s="37" t="s">
        <v>805</v>
      </c>
      <c r="E39" s="37" t="s">
        <v>72</v>
      </c>
      <c r="F39" s="36" t="s">
        <v>35</v>
      </c>
      <c r="G39" s="36" t="s">
        <v>23</v>
      </c>
      <c r="H39" s="36" t="s">
        <v>24</v>
      </c>
      <c r="I39" s="36" t="s">
        <v>25</v>
      </c>
      <c r="J39" s="36" t="s">
        <v>73</v>
      </c>
      <c r="K39" s="36" t="s">
        <v>343</v>
      </c>
      <c r="L39" s="37" t="s">
        <v>695</v>
      </c>
      <c r="M39" s="36" t="s">
        <v>75</v>
      </c>
      <c r="N39" s="36" t="s">
        <v>76</v>
      </c>
      <c r="O39" s="36" t="s">
        <v>32</v>
      </c>
      <c r="P39" s="36" t="s">
        <v>484</v>
      </c>
      <c r="Q39" s="36" t="s">
        <v>836</v>
      </c>
      <c r="R39" s="36" t="s">
        <v>40</v>
      </c>
      <c r="S39" s="37" t="s">
        <v>870</v>
      </c>
      <c r="T39" s="37" t="s">
        <v>837</v>
      </c>
      <c r="U39" s="58"/>
      <c r="W39" s="8">
        <v>1</v>
      </c>
    </row>
    <row r="40" spans="1:23" ht="109.5" customHeight="1" x14ac:dyDescent="0.25">
      <c r="A40" s="36">
        <v>62</v>
      </c>
      <c r="B40" s="36">
        <v>32</v>
      </c>
      <c r="C40" s="69" t="s">
        <v>140</v>
      </c>
      <c r="D40" s="37" t="s">
        <v>821</v>
      </c>
      <c r="E40" s="37" t="s">
        <v>141</v>
      </c>
      <c r="F40" s="36" t="s">
        <v>31</v>
      </c>
      <c r="G40" s="36" t="s">
        <v>23</v>
      </c>
      <c r="H40" s="36" t="s">
        <v>24</v>
      </c>
      <c r="I40" s="36" t="s">
        <v>25</v>
      </c>
      <c r="J40" s="36" t="s">
        <v>142</v>
      </c>
      <c r="K40" s="36" t="s">
        <v>871</v>
      </c>
      <c r="L40" s="37" t="s">
        <v>695</v>
      </c>
      <c r="M40" s="36" t="s">
        <v>81</v>
      </c>
      <c r="N40" s="36"/>
      <c r="O40" s="36" t="s">
        <v>32</v>
      </c>
      <c r="P40" s="36" t="s">
        <v>112</v>
      </c>
      <c r="Q40" s="36" t="s">
        <v>838</v>
      </c>
      <c r="R40" s="36" t="s">
        <v>143</v>
      </c>
      <c r="S40" s="37" t="s">
        <v>144</v>
      </c>
      <c r="T40" s="36" t="s">
        <v>780</v>
      </c>
      <c r="U40" s="58"/>
      <c r="W40" s="22" t="s">
        <v>702</v>
      </c>
    </row>
    <row r="41" spans="1:23" ht="114" customHeight="1" x14ac:dyDescent="0.25">
      <c r="A41" s="36">
        <v>46</v>
      </c>
      <c r="B41" s="36">
        <v>33</v>
      </c>
      <c r="C41" s="69" t="s">
        <v>153</v>
      </c>
      <c r="D41" s="37" t="s">
        <v>792</v>
      </c>
      <c r="E41" s="37" t="s">
        <v>154</v>
      </c>
      <c r="F41" s="36" t="s">
        <v>31</v>
      </c>
      <c r="G41" s="36" t="s">
        <v>23</v>
      </c>
      <c r="H41" s="36" t="s">
        <v>24</v>
      </c>
      <c r="I41" s="36" t="s">
        <v>25</v>
      </c>
      <c r="J41" s="36" t="s">
        <v>155</v>
      </c>
      <c r="K41" s="36" t="s">
        <v>725</v>
      </c>
      <c r="L41" s="37" t="s">
        <v>695</v>
      </c>
      <c r="M41" s="36" t="s">
        <v>159</v>
      </c>
      <c r="N41" s="36" t="s">
        <v>156</v>
      </c>
      <c r="O41" s="36" t="s">
        <v>32</v>
      </c>
      <c r="P41" s="36" t="s">
        <v>62</v>
      </c>
      <c r="Q41" s="36" t="s">
        <v>839</v>
      </c>
      <c r="R41" s="36" t="s">
        <v>157</v>
      </c>
      <c r="S41" s="37" t="s">
        <v>158</v>
      </c>
      <c r="T41" s="36" t="s">
        <v>781</v>
      </c>
      <c r="U41" s="58"/>
      <c r="W41" s="22" t="s">
        <v>702</v>
      </c>
    </row>
    <row r="42" spans="1:23" ht="115.5" customHeight="1" x14ac:dyDescent="0.25">
      <c r="A42" s="36">
        <v>20</v>
      </c>
      <c r="B42" s="36">
        <v>34</v>
      </c>
      <c r="C42" s="69" t="s">
        <v>195</v>
      </c>
      <c r="D42" s="37" t="s">
        <v>804</v>
      </c>
      <c r="E42" s="37" t="s">
        <v>196</v>
      </c>
      <c r="F42" s="36" t="s">
        <v>31</v>
      </c>
      <c r="G42" s="36" t="s">
        <v>23</v>
      </c>
      <c r="H42" s="36" t="s">
        <v>24</v>
      </c>
      <c r="I42" s="36" t="s">
        <v>25</v>
      </c>
      <c r="J42" s="36" t="s">
        <v>110</v>
      </c>
      <c r="K42" s="36" t="s">
        <v>872</v>
      </c>
      <c r="L42" s="37" t="s">
        <v>695</v>
      </c>
      <c r="M42" s="36" t="s">
        <v>778</v>
      </c>
      <c r="N42" s="36"/>
      <c r="O42" s="36" t="s">
        <v>32</v>
      </c>
      <c r="P42" s="36" t="s">
        <v>803</v>
      </c>
      <c r="Q42" s="36" t="s">
        <v>331</v>
      </c>
      <c r="R42" s="36" t="s">
        <v>199</v>
      </c>
      <c r="S42" s="37" t="s">
        <v>200</v>
      </c>
      <c r="T42" s="36" t="s">
        <v>781</v>
      </c>
      <c r="U42" s="58"/>
      <c r="W42" s="22" t="s">
        <v>702</v>
      </c>
    </row>
    <row r="43" spans="1:23" ht="106.5" customHeight="1" x14ac:dyDescent="0.25">
      <c r="A43" s="36">
        <v>70</v>
      </c>
      <c r="B43" s="36">
        <v>35</v>
      </c>
      <c r="C43" s="69" t="s">
        <v>146</v>
      </c>
      <c r="D43" s="37" t="s">
        <v>806</v>
      </c>
      <c r="E43" s="37" t="s">
        <v>147</v>
      </c>
      <c r="F43" s="36" t="s">
        <v>31</v>
      </c>
      <c r="G43" s="36" t="s">
        <v>23</v>
      </c>
      <c r="H43" s="36" t="s">
        <v>24</v>
      </c>
      <c r="I43" s="36" t="s">
        <v>25</v>
      </c>
      <c r="J43" s="36" t="s">
        <v>148</v>
      </c>
      <c r="K43" s="36" t="s">
        <v>873</v>
      </c>
      <c r="L43" s="37" t="s">
        <v>695</v>
      </c>
      <c r="M43" s="36" t="s">
        <v>149</v>
      </c>
      <c r="N43" s="36" t="s">
        <v>152</v>
      </c>
      <c r="O43" s="36" t="s">
        <v>32</v>
      </c>
      <c r="P43" s="36" t="s">
        <v>62</v>
      </c>
      <c r="Q43" s="36" t="s">
        <v>823</v>
      </c>
      <c r="R43" s="36" t="s">
        <v>150</v>
      </c>
      <c r="S43" s="37" t="s">
        <v>151</v>
      </c>
      <c r="T43" s="36"/>
      <c r="U43" s="36"/>
      <c r="W43" s="22" t="s">
        <v>702</v>
      </c>
    </row>
    <row r="44" spans="1:23" ht="117.75" customHeight="1" x14ac:dyDescent="0.25">
      <c r="A44" s="36">
        <v>40</v>
      </c>
      <c r="B44" s="36">
        <v>36</v>
      </c>
      <c r="C44" s="69" t="s">
        <v>275</v>
      </c>
      <c r="D44" s="37" t="s">
        <v>804</v>
      </c>
      <c r="E44" s="37" t="s">
        <v>276</v>
      </c>
      <c r="F44" s="36" t="s">
        <v>22</v>
      </c>
      <c r="G44" s="36" t="s">
        <v>23</v>
      </c>
      <c r="H44" s="36" t="s">
        <v>24</v>
      </c>
      <c r="I44" s="36" t="s">
        <v>25</v>
      </c>
      <c r="J44" s="36" t="s">
        <v>277</v>
      </c>
      <c r="K44" s="36" t="s">
        <v>874</v>
      </c>
      <c r="L44" s="37" t="s">
        <v>695</v>
      </c>
      <c r="M44" s="36" t="s">
        <v>81</v>
      </c>
      <c r="N44" s="36"/>
      <c r="O44" s="36" t="s">
        <v>32</v>
      </c>
      <c r="P44" s="36" t="s">
        <v>112</v>
      </c>
      <c r="Q44" s="36" t="s">
        <v>835</v>
      </c>
      <c r="R44" s="36" t="s">
        <v>279</v>
      </c>
      <c r="S44" s="37" t="s">
        <v>280</v>
      </c>
      <c r="T44" s="36"/>
      <c r="U44" s="36"/>
      <c r="W44" s="22" t="s">
        <v>702</v>
      </c>
    </row>
    <row r="45" spans="1:23" ht="116.25" customHeight="1" x14ac:dyDescent="0.25">
      <c r="A45" s="36">
        <v>28</v>
      </c>
      <c r="B45" s="36">
        <v>37</v>
      </c>
      <c r="C45" s="69" t="s">
        <v>220</v>
      </c>
      <c r="D45" s="37" t="s">
        <v>798</v>
      </c>
      <c r="E45" s="37" t="s">
        <v>221</v>
      </c>
      <c r="F45" s="36" t="s">
        <v>22</v>
      </c>
      <c r="G45" s="36" t="s">
        <v>23</v>
      </c>
      <c r="H45" s="36" t="s">
        <v>24</v>
      </c>
      <c r="I45" s="36" t="s">
        <v>25</v>
      </c>
      <c r="J45" s="36" t="s">
        <v>222</v>
      </c>
      <c r="K45" s="36" t="s">
        <v>223</v>
      </c>
      <c r="L45" s="37" t="s">
        <v>695</v>
      </c>
      <c r="M45" s="36" t="s">
        <v>224</v>
      </c>
      <c r="N45" s="36"/>
      <c r="O45" s="36" t="s">
        <v>32</v>
      </c>
      <c r="P45" s="36" t="s">
        <v>484</v>
      </c>
      <c r="Q45" s="36" t="s">
        <v>327</v>
      </c>
      <c r="R45" s="36" t="s">
        <v>225</v>
      </c>
      <c r="S45" s="37" t="s">
        <v>226</v>
      </c>
      <c r="T45" s="36"/>
      <c r="U45" s="36"/>
      <c r="W45" s="22" t="s">
        <v>702</v>
      </c>
    </row>
    <row r="46" spans="1:23" ht="199.5" customHeight="1" x14ac:dyDescent="0.25">
      <c r="A46" s="36">
        <v>13</v>
      </c>
      <c r="B46" s="36">
        <v>38</v>
      </c>
      <c r="C46" s="69" t="s">
        <v>341</v>
      </c>
      <c r="D46" s="37" t="s">
        <v>792</v>
      </c>
      <c r="E46" s="37" t="s">
        <v>342</v>
      </c>
      <c r="F46" s="36" t="s">
        <v>31</v>
      </c>
      <c r="G46" s="36" t="s">
        <v>23</v>
      </c>
      <c r="H46" s="36" t="s">
        <v>24</v>
      </c>
      <c r="I46" s="36" t="s">
        <v>25</v>
      </c>
      <c r="J46" s="36" t="s">
        <v>343</v>
      </c>
      <c r="K46" s="36" t="s">
        <v>711</v>
      </c>
      <c r="L46" s="37" t="s">
        <v>695</v>
      </c>
      <c r="M46" s="36" t="s">
        <v>344</v>
      </c>
      <c r="N46" s="36"/>
      <c r="O46" s="36" t="s">
        <v>32</v>
      </c>
      <c r="P46" s="36" t="s">
        <v>840</v>
      </c>
      <c r="Q46" s="36" t="s">
        <v>346</v>
      </c>
      <c r="R46" s="36" t="s">
        <v>347</v>
      </c>
      <c r="S46" s="37" t="s">
        <v>348</v>
      </c>
      <c r="T46" s="37" t="s">
        <v>786</v>
      </c>
      <c r="U46" s="58"/>
      <c r="W46" s="8">
        <v>1</v>
      </c>
    </row>
    <row r="47" spans="1:23" ht="121.5" customHeight="1" x14ac:dyDescent="0.25">
      <c r="A47" s="36">
        <v>16</v>
      </c>
      <c r="B47" s="36">
        <v>39</v>
      </c>
      <c r="C47" s="69" t="s">
        <v>614</v>
      </c>
      <c r="D47" s="37" t="s">
        <v>798</v>
      </c>
      <c r="E47" s="37" t="s">
        <v>615</v>
      </c>
      <c r="F47" s="36" t="s">
        <v>31</v>
      </c>
      <c r="G47" s="36" t="s">
        <v>23</v>
      </c>
      <c r="H47" s="36" t="s">
        <v>24</v>
      </c>
      <c r="I47" s="36" t="s">
        <v>25</v>
      </c>
      <c r="J47" s="36" t="s">
        <v>179</v>
      </c>
      <c r="K47" s="36" t="s">
        <v>616</v>
      </c>
      <c r="L47" s="37" t="s">
        <v>695</v>
      </c>
      <c r="M47" s="36" t="s">
        <v>81</v>
      </c>
      <c r="N47" s="36" t="s">
        <v>617</v>
      </c>
      <c r="O47" s="36" t="s">
        <v>32</v>
      </c>
      <c r="P47" s="36" t="s">
        <v>376</v>
      </c>
      <c r="Q47" s="36" t="s">
        <v>618</v>
      </c>
      <c r="R47" s="36" t="s">
        <v>347</v>
      </c>
      <c r="S47" s="37" t="s">
        <v>619</v>
      </c>
      <c r="T47" s="36" t="s">
        <v>781</v>
      </c>
      <c r="U47" s="58"/>
      <c r="W47" s="30" t="s">
        <v>702</v>
      </c>
    </row>
    <row r="48" spans="1:23" s="56" customFormat="1" ht="102" customHeight="1" x14ac:dyDescent="0.25">
      <c r="A48" s="36">
        <v>15</v>
      </c>
      <c r="B48" s="36">
        <v>40</v>
      </c>
      <c r="C48" s="69" t="s">
        <v>453</v>
      </c>
      <c r="D48" s="37" t="s">
        <v>802</v>
      </c>
      <c r="E48" s="37" t="s">
        <v>454</v>
      </c>
      <c r="F48" s="36" t="s">
        <v>22</v>
      </c>
      <c r="G48" s="36" t="s">
        <v>23</v>
      </c>
      <c r="H48" s="36" t="s">
        <v>24</v>
      </c>
      <c r="I48" s="36" t="s">
        <v>25</v>
      </c>
      <c r="J48" s="36" t="s">
        <v>455</v>
      </c>
      <c r="K48" s="36" t="s">
        <v>456</v>
      </c>
      <c r="L48" s="37" t="s">
        <v>695</v>
      </c>
      <c r="M48" s="36" t="s">
        <v>457</v>
      </c>
      <c r="N48" s="36"/>
      <c r="O48" s="36" t="s">
        <v>32</v>
      </c>
      <c r="P48" s="36" t="s">
        <v>459</v>
      </c>
      <c r="Q48" s="36" t="s">
        <v>449</v>
      </c>
      <c r="R48" s="36" t="s">
        <v>347</v>
      </c>
      <c r="S48" s="37" t="s">
        <v>458</v>
      </c>
      <c r="T48" s="36" t="s">
        <v>781</v>
      </c>
      <c r="U48" s="58"/>
      <c r="W48" s="56">
        <v>1</v>
      </c>
    </row>
    <row r="49" spans="1:23" ht="132" customHeight="1" x14ac:dyDescent="0.25">
      <c r="A49" s="36">
        <v>3</v>
      </c>
      <c r="B49" s="36">
        <v>41</v>
      </c>
      <c r="C49" s="69" t="s">
        <v>133</v>
      </c>
      <c r="D49" s="36">
        <v>10</v>
      </c>
      <c r="E49" s="37" t="s">
        <v>134</v>
      </c>
      <c r="F49" s="36" t="s">
        <v>22</v>
      </c>
      <c r="G49" s="36" t="s">
        <v>23</v>
      </c>
      <c r="H49" s="36" t="s">
        <v>24</v>
      </c>
      <c r="I49" s="36" t="s">
        <v>25</v>
      </c>
      <c r="J49" s="36" t="s">
        <v>59</v>
      </c>
      <c r="K49" s="36" t="s">
        <v>772</v>
      </c>
      <c r="L49" s="37" t="s">
        <v>695</v>
      </c>
      <c r="M49" s="36" t="s">
        <v>81</v>
      </c>
      <c r="N49" s="36"/>
      <c r="O49" s="36" t="s">
        <v>32</v>
      </c>
      <c r="P49" s="36" t="s">
        <v>484</v>
      </c>
      <c r="Q49" s="36" t="s">
        <v>841</v>
      </c>
      <c r="R49" s="36" t="s">
        <v>131</v>
      </c>
      <c r="S49" s="37" t="s">
        <v>137</v>
      </c>
      <c r="T49" s="36" t="s">
        <v>781</v>
      </c>
      <c r="U49" s="58"/>
      <c r="W49" s="22" t="s">
        <v>702</v>
      </c>
    </row>
    <row r="50" spans="1:23" ht="121.5" customHeight="1" x14ac:dyDescent="0.25">
      <c r="A50" s="36">
        <v>60</v>
      </c>
      <c r="B50" s="36">
        <v>42</v>
      </c>
      <c r="C50" s="69" t="s">
        <v>42</v>
      </c>
      <c r="D50" s="37" t="s">
        <v>792</v>
      </c>
      <c r="E50" s="37" t="s">
        <v>43</v>
      </c>
      <c r="F50" s="36" t="s">
        <v>31</v>
      </c>
      <c r="G50" s="36" t="s">
        <v>23</v>
      </c>
      <c r="H50" s="36" t="s">
        <v>24</v>
      </c>
      <c r="I50" s="36" t="s">
        <v>25</v>
      </c>
      <c r="J50" s="36" t="s">
        <v>44</v>
      </c>
      <c r="K50" s="36" t="s">
        <v>733</v>
      </c>
      <c r="L50" s="37" t="s">
        <v>695</v>
      </c>
      <c r="M50" s="36" t="s">
        <v>45</v>
      </c>
      <c r="N50" s="36"/>
      <c r="O50" s="36" t="s">
        <v>32</v>
      </c>
      <c r="P50" s="36"/>
      <c r="Q50" s="36" t="s">
        <v>842</v>
      </c>
      <c r="R50" s="36" t="s">
        <v>46</v>
      </c>
      <c r="S50" s="37" t="s">
        <v>47</v>
      </c>
      <c r="T50" s="36"/>
      <c r="U50" s="36"/>
      <c r="W50" s="8">
        <v>1</v>
      </c>
    </row>
    <row r="51" spans="1:23" ht="117" customHeight="1" x14ac:dyDescent="0.25">
      <c r="A51" s="36">
        <v>25</v>
      </c>
      <c r="B51" s="36">
        <v>43</v>
      </c>
      <c r="C51" s="69" t="s">
        <v>583</v>
      </c>
      <c r="D51" s="37" t="s">
        <v>813</v>
      </c>
      <c r="E51" s="37" t="s">
        <v>584</v>
      </c>
      <c r="F51" s="36" t="s">
        <v>31</v>
      </c>
      <c r="G51" s="36" t="s">
        <v>23</v>
      </c>
      <c r="H51" s="36" t="s">
        <v>24</v>
      </c>
      <c r="I51" s="36" t="s">
        <v>25</v>
      </c>
      <c r="J51" s="36" t="s">
        <v>343</v>
      </c>
      <c r="K51" s="36" t="s">
        <v>585</v>
      </c>
      <c r="L51" s="37" t="s">
        <v>695</v>
      </c>
      <c r="M51" s="36" t="s">
        <v>586</v>
      </c>
      <c r="N51" s="36" t="s">
        <v>587</v>
      </c>
      <c r="O51" s="36" t="s">
        <v>32</v>
      </c>
      <c r="P51" s="36" t="s">
        <v>459</v>
      </c>
      <c r="Q51" s="36" t="s">
        <v>588</v>
      </c>
      <c r="R51" s="36" t="s">
        <v>589</v>
      </c>
      <c r="S51" s="37" t="s">
        <v>648</v>
      </c>
      <c r="T51" s="36"/>
      <c r="U51" s="36"/>
      <c r="W51" s="8">
        <v>1</v>
      </c>
    </row>
    <row r="52" spans="1:23" ht="141.75" customHeight="1" x14ac:dyDescent="0.25">
      <c r="A52" s="36">
        <v>38</v>
      </c>
      <c r="B52" s="36">
        <v>44</v>
      </c>
      <c r="C52" s="69" t="s">
        <v>392</v>
      </c>
      <c r="D52" s="36">
        <v>10</v>
      </c>
      <c r="E52" s="37" t="s">
        <v>393</v>
      </c>
      <c r="F52" s="36" t="s">
        <v>31</v>
      </c>
      <c r="G52" s="36" t="s">
        <v>23</v>
      </c>
      <c r="H52" s="36" t="s">
        <v>24</v>
      </c>
      <c r="I52" s="36" t="s">
        <v>25</v>
      </c>
      <c r="J52" s="36" t="s">
        <v>394</v>
      </c>
      <c r="K52" s="36" t="s">
        <v>723</v>
      </c>
      <c r="L52" s="37" t="s">
        <v>695</v>
      </c>
      <c r="M52" s="36" t="s">
        <v>395</v>
      </c>
      <c r="N52" s="36" t="s">
        <v>38</v>
      </c>
      <c r="O52" s="36" t="s">
        <v>32</v>
      </c>
      <c r="P52" s="36" t="s">
        <v>484</v>
      </c>
      <c r="Q52" s="36" t="s">
        <v>682</v>
      </c>
      <c r="R52" s="36" t="s">
        <v>397</v>
      </c>
      <c r="S52" s="37" t="s">
        <v>398</v>
      </c>
      <c r="T52" s="36"/>
      <c r="U52" s="36"/>
      <c r="W52" s="22" t="s">
        <v>702</v>
      </c>
    </row>
    <row r="53" spans="1:23" ht="228.75" customHeight="1" x14ac:dyDescent="0.25">
      <c r="A53" s="36">
        <v>45</v>
      </c>
      <c r="B53" s="36">
        <v>45</v>
      </c>
      <c r="C53" s="69" t="s">
        <v>304</v>
      </c>
      <c r="D53" s="37" t="s">
        <v>806</v>
      </c>
      <c r="E53" s="37" t="s">
        <v>305</v>
      </c>
      <c r="F53" s="36" t="s">
        <v>31</v>
      </c>
      <c r="G53" s="36" t="s">
        <v>23</v>
      </c>
      <c r="H53" s="36" t="s">
        <v>24</v>
      </c>
      <c r="I53" s="36" t="s">
        <v>25</v>
      </c>
      <c r="J53" s="36" t="s">
        <v>222</v>
      </c>
      <c r="K53" s="36" t="s">
        <v>306</v>
      </c>
      <c r="L53" s="37" t="s">
        <v>695</v>
      </c>
      <c r="M53" s="36" t="s">
        <v>307</v>
      </c>
      <c r="N53" s="36" t="s">
        <v>308</v>
      </c>
      <c r="O53" s="36" t="s">
        <v>32</v>
      </c>
      <c r="P53" s="36" t="s">
        <v>309</v>
      </c>
      <c r="Q53" s="36" t="s">
        <v>876</v>
      </c>
      <c r="R53" s="36" t="s">
        <v>875</v>
      </c>
      <c r="S53" s="37" t="s">
        <v>311</v>
      </c>
      <c r="T53" s="37" t="s">
        <v>843</v>
      </c>
      <c r="U53" s="58"/>
      <c r="W53" s="22" t="s">
        <v>702</v>
      </c>
    </row>
    <row r="54" spans="1:23" ht="99.95" customHeight="1" x14ac:dyDescent="0.25">
      <c r="A54" s="36">
        <v>42</v>
      </c>
      <c r="B54" s="36">
        <v>46</v>
      </c>
      <c r="C54" s="69" t="s">
        <v>519</v>
      </c>
      <c r="D54" s="37" t="s">
        <v>804</v>
      </c>
      <c r="E54" s="37" t="s">
        <v>520</v>
      </c>
      <c r="F54" s="36" t="s">
        <v>31</v>
      </c>
      <c r="G54" s="36" t="s">
        <v>23</v>
      </c>
      <c r="H54" s="36" t="s">
        <v>24</v>
      </c>
      <c r="I54" s="36" t="s">
        <v>25</v>
      </c>
      <c r="J54" s="36" t="s">
        <v>139</v>
      </c>
      <c r="K54" s="36" t="s">
        <v>779</v>
      </c>
      <c r="L54" s="37" t="s">
        <v>695</v>
      </c>
      <c r="M54" s="36" t="s">
        <v>522</v>
      </c>
      <c r="N54" s="36" t="s">
        <v>844</v>
      </c>
      <c r="O54" s="36" t="s">
        <v>32</v>
      </c>
      <c r="P54" s="36" t="s">
        <v>484</v>
      </c>
      <c r="Q54" s="36" t="s">
        <v>835</v>
      </c>
      <c r="R54" s="36" t="s">
        <v>370</v>
      </c>
      <c r="S54" s="37" t="s">
        <v>524</v>
      </c>
      <c r="T54" s="36"/>
      <c r="U54" s="37"/>
      <c r="W54" s="8">
        <v>1</v>
      </c>
    </row>
    <row r="55" spans="1:23" ht="144.75" customHeight="1" x14ac:dyDescent="0.25">
      <c r="A55" s="36">
        <v>21</v>
      </c>
      <c r="B55" s="36">
        <v>47</v>
      </c>
      <c r="C55" s="69" t="s">
        <v>565</v>
      </c>
      <c r="D55" s="36">
        <v>11</v>
      </c>
      <c r="E55" s="37" t="s">
        <v>566</v>
      </c>
      <c r="F55" s="36" t="s">
        <v>31</v>
      </c>
      <c r="G55" s="36" t="s">
        <v>23</v>
      </c>
      <c r="H55" s="36" t="s">
        <v>24</v>
      </c>
      <c r="I55" s="36" t="s">
        <v>25</v>
      </c>
      <c r="J55" s="36" t="s">
        <v>179</v>
      </c>
      <c r="K55" s="36" t="s">
        <v>773</v>
      </c>
      <c r="L55" s="37" t="s">
        <v>695</v>
      </c>
      <c r="M55" s="36" t="s">
        <v>26</v>
      </c>
      <c r="N55" s="36"/>
      <c r="O55" s="36" t="s">
        <v>32</v>
      </c>
      <c r="P55" s="36" t="s">
        <v>112</v>
      </c>
      <c r="Q55" s="36" t="s">
        <v>568</v>
      </c>
      <c r="R55" s="36" t="s">
        <v>199</v>
      </c>
      <c r="S55" s="37" t="s">
        <v>569</v>
      </c>
      <c r="T55" s="36" t="s">
        <v>787</v>
      </c>
      <c r="U55" s="58"/>
      <c r="W55" s="30" t="s">
        <v>702</v>
      </c>
    </row>
    <row r="56" spans="1:23" ht="103.5" customHeight="1" x14ac:dyDescent="0.25">
      <c r="A56" s="36">
        <v>37</v>
      </c>
      <c r="B56" s="36">
        <v>48</v>
      </c>
      <c r="C56" s="69" t="s">
        <v>387</v>
      </c>
      <c r="D56" s="37" t="s">
        <v>806</v>
      </c>
      <c r="E56" s="37" t="s">
        <v>388</v>
      </c>
      <c r="F56" s="36" t="s">
        <v>22</v>
      </c>
      <c r="G56" s="36" t="s">
        <v>23</v>
      </c>
      <c r="H56" s="36" t="s">
        <v>24</v>
      </c>
      <c r="I56" s="36" t="s">
        <v>25</v>
      </c>
      <c r="J56" s="36" t="s">
        <v>343</v>
      </c>
      <c r="K56" s="36" t="s">
        <v>774</v>
      </c>
      <c r="L56" s="37" t="s">
        <v>695</v>
      </c>
      <c r="M56" s="36" t="s">
        <v>81</v>
      </c>
      <c r="N56" s="36" t="s">
        <v>308</v>
      </c>
      <c r="O56" s="36" t="s">
        <v>32</v>
      </c>
      <c r="P56" s="36" t="s">
        <v>484</v>
      </c>
      <c r="Q56" s="36" t="s">
        <v>847</v>
      </c>
      <c r="R56" s="36" t="s">
        <v>397</v>
      </c>
      <c r="S56" s="37" t="s">
        <v>391</v>
      </c>
      <c r="T56" s="36"/>
      <c r="U56" s="36"/>
      <c r="W56" s="22" t="s">
        <v>702</v>
      </c>
    </row>
    <row r="57" spans="1:23" s="56" customFormat="1" ht="114.75" customHeight="1" x14ac:dyDescent="0.25">
      <c r="A57" s="36">
        <v>72</v>
      </c>
      <c r="B57" s="36">
        <v>49</v>
      </c>
      <c r="C57" s="69" t="s">
        <v>440</v>
      </c>
      <c r="D57" s="37" t="s">
        <v>805</v>
      </c>
      <c r="E57" s="37" t="s">
        <v>441</v>
      </c>
      <c r="F57" s="36" t="s">
        <v>31</v>
      </c>
      <c r="G57" s="36" t="s">
        <v>23</v>
      </c>
      <c r="H57" s="36" t="s">
        <v>24</v>
      </c>
      <c r="I57" s="36" t="s">
        <v>25</v>
      </c>
      <c r="J57" s="36" t="s">
        <v>179</v>
      </c>
      <c r="K57" s="36" t="s">
        <v>442</v>
      </c>
      <c r="L57" s="37" t="s">
        <v>695</v>
      </c>
      <c r="M57" s="36" t="s">
        <v>443</v>
      </c>
      <c r="N57" s="36"/>
      <c r="O57" s="36" t="s">
        <v>375</v>
      </c>
      <c r="P57" s="36" t="s">
        <v>845</v>
      </c>
      <c r="Q57" s="36" t="s">
        <v>814</v>
      </c>
      <c r="R57" s="36" t="s">
        <v>471</v>
      </c>
      <c r="S57" s="37" t="s">
        <v>846</v>
      </c>
      <c r="T57" s="36"/>
      <c r="U57" s="36"/>
    </row>
    <row r="58" spans="1:23" ht="118.5" customHeight="1" x14ac:dyDescent="0.25">
      <c r="A58" s="36">
        <v>61</v>
      </c>
      <c r="B58" s="36">
        <v>50</v>
      </c>
      <c r="C58" s="69" t="s">
        <v>78</v>
      </c>
      <c r="D58" s="37" t="s">
        <v>802</v>
      </c>
      <c r="E58" s="37" t="s">
        <v>79</v>
      </c>
      <c r="F58" s="36" t="s">
        <v>31</v>
      </c>
      <c r="G58" s="36" t="s">
        <v>23</v>
      </c>
      <c r="H58" s="36" t="s">
        <v>24</v>
      </c>
      <c r="I58" s="36" t="s">
        <v>25</v>
      </c>
      <c r="J58" s="36" t="s">
        <v>852</v>
      </c>
      <c r="K58" s="36" t="s">
        <v>775</v>
      </c>
      <c r="L58" s="37" t="s">
        <v>695</v>
      </c>
      <c r="M58" s="36" t="s">
        <v>81</v>
      </c>
      <c r="N58" s="36"/>
      <c r="O58" s="36" t="s">
        <v>32</v>
      </c>
      <c r="P58" s="36" t="s">
        <v>484</v>
      </c>
      <c r="Q58" s="36" t="s">
        <v>848</v>
      </c>
      <c r="R58" s="36" t="s">
        <v>83</v>
      </c>
      <c r="S58" s="37" t="s">
        <v>84</v>
      </c>
      <c r="T58" s="36"/>
      <c r="U58" s="36"/>
      <c r="W58" s="22" t="s">
        <v>702</v>
      </c>
    </row>
    <row r="59" spans="1:23" ht="141" customHeight="1" x14ac:dyDescent="0.25">
      <c r="A59" s="36">
        <v>10</v>
      </c>
      <c r="B59" s="36">
        <v>51</v>
      </c>
      <c r="C59" s="69" t="s">
        <v>108</v>
      </c>
      <c r="D59" s="37" t="s">
        <v>821</v>
      </c>
      <c r="E59" s="37" t="s">
        <v>109</v>
      </c>
      <c r="F59" s="36" t="s">
        <v>35</v>
      </c>
      <c r="G59" s="36" t="s">
        <v>23</v>
      </c>
      <c r="H59" s="36" t="s">
        <v>24</v>
      </c>
      <c r="I59" s="36" t="s">
        <v>25</v>
      </c>
      <c r="J59" s="36" t="s">
        <v>343</v>
      </c>
      <c r="K59" s="36" t="s">
        <v>709</v>
      </c>
      <c r="L59" s="37" t="s">
        <v>695</v>
      </c>
      <c r="M59" s="62" t="s">
        <v>81</v>
      </c>
      <c r="N59" s="36"/>
      <c r="O59" s="36" t="s">
        <v>111</v>
      </c>
      <c r="P59" s="36" t="s">
        <v>112</v>
      </c>
      <c r="Q59" s="36" t="s">
        <v>643</v>
      </c>
      <c r="R59" s="36" t="s">
        <v>487</v>
      </c>
      <c r="S59" s="61" t="s">
        <v>849</v>
      </c>
      <c r="T59" s="36" t="s">
        <v>781</v>
      </c>
      <c r="U59" s="58"/>
      <c r="W59" s="8">
        <v>1</v>
      </c>
    </row>
    <row r="60" spans="1:23" ht="170.25" customHeight="1" x14ac:dyDescent="0.25">
      <c r="A60" s="36">
        <v>17</v>
      </c>
      <c r="B60" s="36">
        <v>52</v>
      </c>
      <c r="C60" s="69" t="s">
        <v>349</v>
      </c>
      <c r="D60" s="37" t="s">
        <v>806</v>
      </c>
      <c r="E60" s="37" t="s">
        <v>350</v>
      </c>
      <c r="F60" s="36" t="s">
        <v>22</v>
      </c>
      <c r="G60" s="36" t="s">
        <v>23</v>
      </c>
      <c r="H60" s="36" t="s">
        <v>24</v>
      </c>
      <c r="I60" s="36" t="s">
        <v>25</v>
      </c>
      <c r="J60" s="36" t="s">
        <v>351</v>
      </c>
      <c r="K60" s="36" t="s">
        <v>776</v>
      </c>
      <c r="L60" s="37" t="s">
        <v>695</v>
      </c>
      <c r="M60" s="36" t="s">
        <v>850</v>
      </c>
      <c r="N60" s="36"/>
      <c r="O60" s="36" t="s">
        <v>32</v>
      </c>
      <c r="P60" s="36" t="s">
        <v>62</v>
      </c>
      <c r="Q60" s="36" t="s">
        <v>880</v>
      </c>
      <c r="R60" s="36" t="s">
        <v>713</v>
      </c>
      <c r="S60" s="37" t="s">
        <v>355</v>
      </c>
      <c r="T60" s="36"/>
      <c r="U60" s="36"/>
      <c r="W60" s="22" t="s">
        <v>702</v>
      </c>
    </row>
    <row r="62" spans="1:23" s="65" customFormat="1" ht="27" x14ac:dyDescent="0.4">
      <c r="B62" s="70" t="s">
        <v>877</v>
      </c>
      <c r="C62" s="71"/>
      <c r="D62" s="71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66"/>
      <c r="W62" s="66">
        <f>SUBTOTAL(3,W9:W60)</f>
        <v>51</v>
      </c>
    </row>
    <row r="63" spans="1:23" s="65" customFormat="1" ht="27" x14ac:dyDescent="0.4">
      <c r="B63" s="70" t="s">
        <v>878</v>
      </c>
      <c r="C63" s="71"/>
      <c r="D63" s="71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84" t="s">
        <v>853</v>
      </c>
      <c r="Q63" s="84"/>
      <c r="R63" s="84"/>
      <c r="S63" s="84"/>
      <c r="T63" s="84"/>
      <c r="U63" s="66"/>
      <c r="W63" s="66"/>
    </row>
    <row r="64" spans="1:23" s="67" customFormat="1" ht="27.75" x14ac:dyDescent="0.45">
      <c r="B64" s="73"/>
      <c r="C64" s="74"/>
      <c r="D64" s="74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85" t="s">
        <v>789</v>
      </c>
      <c r="Q64" s="85"/>
      <c r="R64" s="85"/>
      <c r="S64" s="85"/>
      <c r="T64" s="85"/>
      <c r="U64" s="68"/>
      <c r="W64" s="68"/>
    </row>
    <row r="65" spans="2:23" s="67" customFormat="1" ht="27.75" x14ac:dyDescent="0.45">
      <c r="B65" s="73"/>
      <c r="C65" s="74"/>
      <c r="D65" s="74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85" t="s">
        <v>790</v>
      </c>
      <c r="Q65" s="85"/>
      <c r="R65" s="85"/>
      <c r="S65" s="85"/>
      <c r="T65" s="85"/>
      <c r="U65" s="68"/>
      <c r="W65" s="68"/>
    </row>
    <row r="66" spans="2:23" s="67" customFormat="1" ht="27.75" x14ac:dyDescent="0.45">
      <c r="B66" s="73"/>
      <c r="C66" s="74"/>
      <c r="D66" s="74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68"/>
      <c r="W66" s="68"/>
    </row>
    <row r="67" spans="2:23" s="67" customFormat="1" ht="27.75" x14ac:dyDescent="0.45">
      <c r="B67" s="73"/>
      <c r="C67" s="74"/>
      <c r="D67" s="74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68"/>
      <c r="W67" s="68"/>
    </row>
    <row r="68" spans="2:23" s="67" customFormat="1" ht="27.75" x14ac:dyDescent="0.45">
      <c r="B68" s="73"/>
      <c r="C68" s="74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68"/>
      <c r="W68" s="68"/>
    </row>
    <row r="69" spans="2:23" s="67" customFormat="1" ht="27.75" x14ac:dyDescent="0.45">
      <c r="B69" s="73"/>
      <c r="C69" s="74"/>
      <c r="D69" s="74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68"/>
      <c r="W69" s="68"/>
    </row>
    <row r="70" spans="2:23" s="67" customFormat="1" ht="27.75" x14ac:dyDescent="0.45">
      <c r="B70" s="73"/>
      <c r="C70" s="74"/>
      <c r="D70" s="74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68"/>
      <c r="W70" s="68"/>
    </row>
    <row r="71" spans="2:23" s="67" customFormat="1" ht="27.75" x14ac:dyDescent="0.45">
      <c r="B71" s="73"/>
      <c r="C71" s="74"/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83" t="s">
        <v>791</v>
      </c>
      <c r="Q71" s="83"/>
      <c r="R71" s="83"/>
      <c r="S71" s="83"/>
      <c r="T71" s="83"/>
      <c r="U71" s="68"/>
      <c r="W71" s="68"/>
    </row>
  </sheetData>
  <autoFilter ref="A8:W60"/>
  <mergeCells count="23">
    <mergeCell ref="P71:T71"/>
    <mergeCell ref="P63:T63"/>
    <mergeCell ref="P64:T64"/>
    <mergeCell ref="P65:T65"/>
    <mergeCell ref="B5:U5"/>
    <mergeCell ref="T7:T8"/>
    <mergeCell ref="U7:U8"/>
    <mergeCell ref="J7:J8"/>
    <mergeCell ref="K7:K8"/>
    <mergeCell ref="L7:P7"/>
    <mergeCell ref="B7:B8"/>
    <mergeCell ref="C7:C8"/>
    <mergeCell ref="E7:E8"/>
    <mergeCell ref="F7:F8"/>
    <mergeCell ref="D7:D8"/>
    <mergeCell ref="S7:S8"/>
    <mergeCell ref="B2:I3"/>
    <mergeCell ref="M2:U3"/>
    <mergeCell ref="G7:G8"/>
    <mergeCell ref="H7:H8"/>
    <mergeCell ref="I7:I8"/>
    <mergeCell ref="Q7:Q8"/>
    <mergeCell ref="R7:R8"/>
  </mergeCells>
  <pageMargins left="0.17" right="0.17" top="0.4" bottom="0.36" header="0.19" footer="0.19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HDND tỉnh (ưu tiên)</vt:lpstr>
      <vt:lpstr>HDND tỉnh (ABC)</vt:lpstr>
      <vt:lpstr>'HDND tỉnh (ABC)'!Print_Titles</vt:lpstr>
      <vt:lpstr>'HDND tỉnh (ưu tiên)'!Print_Titles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2021-05-28T07:37:27Z</cp:lastPrinted>
  <dcterms:created xsi:type="dcterms:W3CDTF">2021-03-09T03:12:42Z</dcterms:created>
  <dcterms:modified xsi:type="dcterms:W3CDTF">2021-05-29T23:13:42Z</dcterms:modified>
</cp:coreProperties>
</file>